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61" activeTab="0"/>
  </bookViews>
  <sheets>
    <sheet name="Лист5" sheetId="1" r:id="rId1"/>
  </sheets>
  <definedNames/>
  <calcPr fullCalcOnLoad="1"/>
</workbook>
</file>

<file path=xl/sharedStrings.xml><?xml version="1.0" encoding="utf-8"?>
<sst xmlns="http://schemas.openxmlformats.org/spreadsheetml/2006/main" count="755" uniqueCount="478">
  <si>
    <t>№ п/п</t>
  </si>
  <si>
    <t>Подрядчик</t>
  </si>
  <si>
    <t>Предмет договора</t>
  </si>
  <si>
    <t>Адрес объекта</t>
  </si>
  <si>
    <t>Сумма по договору</t>
  </si>
  <si>
    <t>Сдано актов</t>
  </si>
  <si>
    <t>ООО "Гидроизоляция"</t>
  </si>
  <si>
    <t>Народная,42</t>
  </si>
  <si>
    <t>электромонт. работы</t>
  </si>
  <si>
    <t>ООО "ДомСервис"</t>
  </si>
  <si>
    <t>Никонова,5 под.1-5</t>
  </si>
  <si>
    <t>ООО "ПолимерСтрой"</t>
  </si>
  <si>
    <t>Чаадаева,42</t>
  </si>
  <si>
    <t>ООО "Химэкс"</t>
  </si>
  <si>
    <t>Шаляпина,4</t>
  </si>
  <si>
    <t xml:space="preserve">установка мет.дверей в машинное отделение и выхода на кровлю </t>
  </si>
  <si>
    <t>Мечникова,69 под.1</t>
  </si>
  <si>
    <t>Баранова,9 под.1</t>
  </si>
  <si>
    <t>Баранова,12 под.1</t>
  </si>
  <si>
    <t>Мечникова,39 под.1</t>
  </si>
  <si>
    <t>Мечникова,37 под.1</t>
  </si>
  <si>
    <t>Сормовское ш.15 под.1</t>
  </si>
  <si>
    <t>Березовская,96 под.8</t>
  </si>
  <si>
    <t>Березовская,96 под.10</t>
  </si>
  <si>
    <t>Березовская,112 под.1</t>
  </si>
  <si>
    <t>Коминтерна,14 под.2</t>
  </si>
  <si>
    <t>Березовская,120 под.1</t>
  </si>
  <si>
    <t>Березовская,102 под.7</t>
  </si>
  <si>
    <t>ремонт подъездов</t>
  </si>
  <si>
    <t>Кр.Зорь,15 под.6</t>
  </si>
  <si>
    <t>Кр.Зорь,15 под.5</t>
  </si>
  <si>
    <t>Кр.Зорь,15 под.7</t>
  </si>
  <si>
    <t>Страж Революции,17 под.2</t>
  </si>
  <si>
    <t>Тореза,39 под.2</t>
  </si>
  <si>
    <t>смена стояка кв.1,1а,1б,5,6,9,10,13,17</t>
  </si>
  <si>
    <t>ремонт выпуска канализации</t>
  </si>
  <si>
    <t>Черняховского,9б</t>
  </si>
  <si>
    <t>Глинки,40</t>
  </si>
  <si>
    <t>Сормовское ш.,19</t>
  </si>
  <si>
    <t>ремонт розлива ХВС</t>
  </si>
  <si>
    <t>Сормовское ш.,4</t>
  </si>
  <si>
    <t>Ярошенко,19</t>
  </si>
  <si>
    <t>Баранова,5а</t>
  </si>
  <si>
    <t>смена регистра в подъездах</t>
  </si>
  <si>
    <t>Сормовское ш,15 под.1</t>
  </si>
  <si>
    <t>Кр.Зорь,15 под.5,7,6</t>
  </si>
  <si>
    <t>Березовская,96 под.8,10</t>
  </si>
  <si>
    <t>двери на крышу</t>
  </si>
  <si>
    <t>Кр.Зорь,11 под.1-2</t>
  </si>
  <si>
    <t>установка антивандальных светильников</t>
  </si>
  <si>
    <t>Мечникова,69</t>
  </si>
  <si>
    <t>Мечникова,37</t>
  </si>
  <si>
    <t xml:space="preserve">Березовская,112 </t>
  </si>
  <si>
    <t>Березовская,120</t>
  </si>
  <si>
    <t>изготовление и ремонт окон</t>
  </si>
  <si>
    <t>Сормовское ш.,15</t>
  </si>
  <si>
    <t>ремонт подъезда</t>
  </si>
  <si>
    <t>Орлова,2 под.2</t>
  </si>
  <si>
    <t>Ярошенко,13 под.3</t>
  </si>
  <si>
    <t>Березовская,122 под.2</t>
  </si>
  <si>
    <t>Березовская,114 под.1</t>
  </si>
  <si>
    <t>Березовская,111 под.1</t>
  </si>
  <si>
    <t>Березовская,97 под.1</t>
  </si>
  <si>
    <t>Березовская,95 под.1</t>
  </si>
  <si>
    <t>Коминтерна,16 под.3</t>
  </si>
  <si>
    <t>Баранова,9а под.1</t>
  </si>
  <si>
    <t>Буревестника,17 под.1</t>
  </si>
  <si>
    <t>Буревестника,16 под.1</t>
  </si>
  <si>
    <t>ООО СК "Аква-Полис"</t>
  </si>
  <si>
    <t>ремонт канализации</t>
  </si>
  <si>
    <t>Коминтерна,56</t>
  </si>
  <si>
    <t>ремонт цоколя</t>
  </si>
  <si>
    <t>50 лет Победы,30 под.1</t>
  </si>
  <si>
    <t>Шаляпина,22 под.1</t>
  </si>
  <si>
    <t>Шаляпина,19 под.1</t>
  </si>
  <si>
    <t>Кр.Зорь,11 под.1</t>
  </si>
  <si>
    <t>Кр.Зорь,11 под.2</t>
  </si>
  <si>
    <t>утепление стены</t>
  </si>
  <si>
    <t>Всего</t>
  </si>
  <si>
    <t>ремонт электрощитка</t>
  </si>
  <si>
    <t>пр.Героев,74 под.8</t>
  </si>
  <si>
    <t xml:space="preserve">50 лет Победы,32 под.1,2,3 </t>
  </si>
  <si>
    <t>Страж Революции,36 п.1,2</t>
  </si>
  <si>
    <t>Страж Революции,34 п.1,2</t>
  </si>
  <si>
    <t>Страж Революции,26 п.1,2</t>
  </si>
  <si>
    <t xml:space="preserve">50 лет Победы,34 под.1,2,3 </t>
  </si>
  <si>
    <t>Коминтерна, 56, п.1,2,3</t>
  </si>
  <si>
    <t>пр.Героев,74</t>
  </si>
  <si>
    <t>Московское ш.,191</t>
  </si>
  <si>
    <t>Ярошенко,5</t>
  </si>
  <si>
    <t>50 лет Победы,1</t>
  </si>
  <si>
    <t>Лобачевского,17 п.1,2</t>
  </si>
  <si>
    <t>Черняховского,13 п.1,2</t>
  </si>
  <si>
    <t>Черняховского,15 п.1,2</t>
  </si>
  <si>
    <t>Черняховского,19 п.1,2</t>
  </si>
  <si>
    <t>Чаадаева,19 п.1,2</t>
  </si>
  <si>
    <t>Куйбышева,14 под.1,2</t>
  </si>
  <si>
    <t>ремонт наружных трасс ГВС и отопления</t>
  </si>
  <si>
    <t>Левинка,41</t>
  </si>
  <si>
    <t>ООО "ГЭС"</t>
  </si>
  <si>
    <t>узлы учета МОП в ВРУ</t>
  </si>
  <si>
    <t>Куйбышева,57</t>
  </si>
  <si>
    <t>Куйбышева, 65</t>
  </si>
  <si>
    <t>Воронова,9</t>
  </si>
  <si>
    <t>Народная,46</t>
  </si>
  <si>
    <t>Народная,48</t>
  </si>
  <si>
    <t>Кр.Зорь,23</t>
  </si>
  <si>
    <t>Кр.Зорь,24</t>
  </si>
  <si>
    <t>Кр.Зорь,11</t>
  </si>
  <si>
    <t>Кр.Зорь,13</t>
  </si>
  <si>
    <t>Кр.Зорь,14</t>
  </si>
  <si>
    <t>Кр.Зорь,15</t>
  </si>
  <si>
    <t>Кр.Зорь,17</t>
  </si>
  <si>
    <t>Рябцева,1а</t>
  </si>
  <si>
    <t>Рябцева,12</t>
  </si>
  <si>
    <t>Мечникова,39</t>
  </si>
  <si>
    <t>Мечникова,75</t>
  </si>
  <si>
    <t>Мечникова,79</t>
  </si>
  <si>
    <t>Мечникова,81</t>
  </si>
  <si>
    <t>Чаадаева,33</t>
  </si>
  <si>
    <t>входная группа</t>
  </si>
  <si>
    <t>Люкина,9</t>
  </si>
  <si>
    <t>Гастелло,8</t>
  </si>
  <si>
    <t>Гастелло,14</t>
  </si>
  <si>
    <t>Гастелло,10</t>
  </si>
  <si>
    <t>Гастелло,2</t>
  </si>
  <si>
    <t>Дежнева,3</t>
  </si>
  <si>
    <t>ООО "ЦПР"</t>
  </si>
  <si>
    <t>ООО "СтройЛига"</t>
  </si>
  <si>
    <t>Люкина,4</t>
  </si>
  <si>
    <t>Люкина,6</t>
  </si>
  <si>
    <t>Куйбышева,61</t>
  </si>
  <si>
    <t>Черняховского,9</t>
  </si>
  <si>
    <t>Народная,34</t>
  </si>
  <si>
    <t>Березовская,90</t>
  </si>
  <si>
    <t>Рябцева,19</t>
  </si>
  <si>
    <t>замена элеваторного узла</t>
  </si>
  <si>
    <t>монтаж кабельной линии</t>
  </si>
  <si>
    <t>Гастелло,12</t>
  </si>
  <si>
    <t>Дежнева,4</t>
  </si>
  <si>
    <t>Дежнева,8</t>
  </si>
  <si>
    <t>ООО "Стройподряд-НН"</t>
  </si>
  <si>
    <t>ремонт стояка канализации</t>
  </si>
  <si>
    <t>50 лет Победы,4/1</t>
  </si>
  <si>
    <t>Мечникова,39 под.3,4</t>
  </si>
  <si>
    <t>изготовление и устанвка дверей в подвал</t>
  </si>
  <si>
    <t>Куйбышева,10</t>
  </si>
  <si>
    <t>Тореза,29</t>
  </si>
  <si>
    <t>Тореза,21</t>
  </si>
  <si>
    <t>Тореза,27</t>
  </si>
  <si>
    <t>Тореза,27а</t>
  </si>
  <si>
    <t>Рябцева,26</t>
  </si>
  <si>
    <t>Рябцева,30</t>
  </si>
  <si>
    <t>Рябцева,38</t>
  </si>
  <si>
    <t xml:space="preserve">огнезащитная обработка </t>
  </si>
  <si>
    <t>декаративный ремонт тамбуров</t>
  </si>
  <si>
    <t>Кр.Зорь,11 под.1,2</t>
  </si>
  <si>
    <t>Березовская,118 под.4</t>
  </si>
  <si>
    <t>Баранова,3а под.6</t>
  </si>
  <si>
    <t>Баранова,3 под.1</t>
  </si>
  <si>
    <t>Баранова,7 под.3</t>
  </si>
  <si>
    <t>Шаляпина,22</t>
  </si>
  <si>
    <t>Шаляпина,19</t>
  </si>
  <si>
    <t>Березовская,111 п.1</t>
  </si>
  <si>
    <t>Орлова,2</t>
  </si>
  <si>
    <t>Ярошенко,13</t>
  </si>
  <si>
    <t>50 лет Победы,13</t>
  </si>
  <si>
    <t>Панфиловцев,5 под.6</t>
  </si>
  <si>
    <t>Панфиловцев,5 кв.79</t>
  </si>
  <si>
    <t>Панфиловцев,5 кв.157</t>
  </si>
  <si>
    <t>Панфиловцев,5 под.1</t>
  </si>
  <si>
    <t>Шаляпина,6</t>
  </si>
  <si>
    <t>Березовская,114 п.1</t>
  </si>
  <si>
    <t>двери выхода на крышу</t>
  </si>
  <si>
    <t>востановление теплоизоляции цо</t>
  </si>
  <si>
    <t>ремонт цоколя и входных групп</t>
  </si>
  <si>
    <t>ремонт электроснабжения</t>
  </si>
  <si>
    <t>Гвардейцев,12</t>
  </si>
  <si>
    <t>Дежнева,6</t>
  </si>
  <si>
    <t>Куйбышева,14</t>
  </si>
  <si>
    <t>Тореза,25</t>
  </si>
  <si>
    <t>Куйбышева,12</t>
  </si>
  <si>
    <t>Тореза,35</t>
  </si>
  <si>
    <t>Тореза,39</t>
  </si>
  <si>
    <t>Куйбышева,24</t>
  </si>
  <si>
    <t>Нефтегазовская,49</t>
  </si>
  <si>
    <t>Тореза,23</t>
  </si>
  <si>
    <t>Рябцева,40</t>
  </si>
  <si>
    <t>Рябцева,42</t>
  </si>
  <si>
    <t>Рябцева,44</t>
  </si>
  <si>
    <t>Куйбышева,20</t>
  </si>
  <si>
    <t>Куйбышева,22</t>
  </si>
  <si>
    <t>Тореза,37</t>
  </si>
  <si>
    <t>Куйбышева,16</t>
  </si>
  <si>
    <t>Куйбышева,18</t>
  </si>
  <si>
    <t>Орлова,8</t>
  </si>
  <si>
    <t>Березовская,114 под.2</t>
  </si>
  <si>
    <t>Кр.Зорь,11 п.1-12</t>
  </si>
  <si>
    <t>Коминтерна,2</t>
  </si>
  <si>
    <t>Березовская,102 под.4</t>
  </si>
  <si>
    <t>Мечникова,47</t>
  </si>
  <si>
    <t>ООО "Приволжскмонтажстрой-НН"</t>
  </si>
  <si>
    <t>Куйбышева,33</t>
  </si>
  <si>
    <t>ремонт освещения в подвале</t>
  </si>
  <si>
    <t>Куйбышева,17</t>
  </si>
  <si>
    <t>монтаж и подключение электроосвещения к квартирным щиткам</t>
  </si>
  <si>
    <t>Березовская,104а</t>
  </si>
  <si>
    <t>установка оконных створок и остекление</t>
  </si>
  <si>
    <t>ООО "Дорога"</t>
  </si>
  <si>
    <t>ремонт отмосток</t>
  </si>
  <si>
    <t>ООО "Олис-НН"</t>
  </si>
  <si>
    <t>Кр.Зорь,23 под.1,6,7,8</t>
  </si>
  <si>
    <t>Кр.Зорь,24 под.1-7</t>
  </si>
  <si>
    <t>Никонова,15</t>
  </si>
  <si>
    <t>Никонова,16</t>
  </si>
  <si>
    <t>Левинка,30</t>
  </si>
  <si>
    <t>Левинка,35</t>
  </si>
  <si>
    <t>Левинка,36</t>
  </si>
  <si>
    <t>Левинка,37</t>
  </si>
  <si>
    <t>Левинка,38</t>
  </si>
  <si>
    <t>Левинка,42</t>
  </si>
  <si>
    <t>Левинка,39</t>
  </si>
  <si>
    <t>Левинка,40</t>
  </si>
  <si>
    <t>ремонт освещения МОП</t>
  </si>
  <si>
    <t>Березовская,96под.11</t>
  </si>
  <si>
    <t>Березовская,96под.12</t>
  </si>
  <si>
    <t>Березовская,89 под.1</t>
  </si>
  <si>
    <t>козырьки</t>
  </si>
  <si>
    <t>ремонт кровли 300м2</t>
  </si>
  <si>
    <t>Березовская,94 под.4</t>
  </si>
  <si>
    <t>Кр.Зорь,23 под.1,7,8</t>
  </si>
  <si>
    <t>Дежнева,7</t>
  </si>
  <si>
    <t>Нефтегазовская,51</t>
  </si>
  <si>
    <t>Сормовское ш.,6</t>
  </si>
  <si>
    <t>ООО "Партнер-НН"</t>
  </si>
  <si>
    <t xml:space="preserve">Сантехработы </t>
  </si>
  <si>
    <t>Брикетная</t>
  </si>
  <si>
    <t>Дежнева,9</t>
  </si>
  <si>
    <t>Тореза,32</t>
  </si>
  <si>
    <t>Тореза,31</t>
  </si>
  <si>
    <t xml:space="preserve">остекление </t>
  </si>
  <si>
    <t>Березовская,118</t>
  </si>
  <si>
    <t>установка оконных створок, остекление</t>
  </si>
  <si>
    <t>Шаляпина,22 под.2</t>
  </si>
  <si>
    <t>Березовская,112 под.1-7</t>
  </si>
  <si>
    <t>Березовская,120 под.1-4</t>
  </si>
  <si>
    <t>Шаляпина,19а под.1</t>
  </si>
  <si>
    <t>Березовская,70 под.1</t>
  </si>
  <si>
    <t>Коминтерна,22</t>
  </si>
  <si>
    <t>Коминтерна,26</t>
  </si>
  <si>
    <t>Коминтерна,18</t>
  </si>
  <si>
    <t>теплоизоляция цо</t>
  </si>
  <si>
    <t>Шаляпина,20</t>
  </si>
  <si>
    <t>Сормовское ш.,1</t>
  </si>
  <si>
    <t>установка почтовых ящиков</t>
  </si>
  <si>
    <t>Рябцева,34</t>
  </si>
  <si>
    <t>установка новых дверей в подъезд</t>
  </si>
  <si>
    <t>Страж Революции,21 под.1-4</t>
  </si>
  <si>
    <t>смена регистра отопления</t>
  </si>
  <si>
    <t>Березовская,110 под.1,2,3,4</t>
  </si>
  <si>
    <t>Кр.Зорь,24 под.5</t>
  </si>
  <si>
    <t>Березовская,86 под.4</t>
  </si>
  <si>
    <t>ограждение лест.маршей</t>
  </si>
  <si>
    <t>ремонт входных групп</t>
  </si>
  <si>
    <t>Дежнева,1</t>
  </si>
  <si>
    <t>Дежнева,5</t>
  </si>
  <si>
    <t>Левинка,43</t>
  </si>
  <si>
    <t>установка мет.дверей на мусорные камеры</t>
  </si>
  <si>
    <t>Березовская,89а</t>
  </si>
  <si>
    <t>Березовская,96</t>
  </si>
  <si>
    <t>Березовская,102</t>
  </si>
  <si>
    <t>Березовская,116,118,120</t>
  </si>
  <si>
    <t>Березовская,122,74</t>
  </si>
  <si>
    <t>Коминтерна,20</t>
  </si>
  <si>
    <t>Коминтерна,22,24</t>
  </si>
  <si>
    <t>Куйбышева,23</t>
  </si>
  <si>
    <t>Куйбышева,39</t>
  </si>
  <si>
    <t>Куйбышева,43</t>
  </si>
  <si>
    <t>Куйбышева,47</t>
  </si>
  <si>
    <t>Мечникова,73,77</t>
  </si>
  <si>
    <t>покраска детских игровых площадок</t>
  </si>
  <si>
    <t>Коминтерна,12</t>
  </si>
  <si>
    <t>Коминтерна,6/1</t>
  </si>
  <si>
    <t>ООО "Наш Район"</t>
  </si>
  <si>
    <t>ремонт отмостки</t>
  </si>
  <si>
    <t>Декоративный ремонт подъездов</t>
  </si>
  <si>
    <t>ООО "Строй Монтаж-Сервис"</t>
  </si>
  <si>
    <t>ГП НО Оргтехстрой</t>
  </si>
  <si>
    <t>разработка проэкта</t>
  </si>
  <si>
    <t>ремонт карниза дома</t>
  </si>
  <si>
    <t>Давыдова,д. 15</t>
  </si>
  <si>
    <t>Никонова,д.13</t>
  </si>
  <si>
    <t>Куйбышева,д.10</t>
  </si>
  <si>
    <t>Огнезащитная обработка</t>
  </si>
  <si>
    <t>Давыдова,д.7</t>
  </si>
  <si>
    <t>Давыдова,д.6</t>
  </si>
  <si>
    <t>Давыдова,д.9</t>
  </si>
  <si>
    <t>Мечникова,41</t>
  </si>
  <si>
    <t>Мечникова,43</t>
  </si>
  <si>
    <t>Мечникова,45</t>
  </si>
  <si>
    <t>Мечникова,51</t>
  </si>
  <si>
    <t>Мечникова,53</t>
  </si>
  <si>
    <t>ул.Брикетная,д.5</t>
  </si>
  <si>
    <t>ул.Лучистая,д.8</t>
  </si>
  <si>
    <t>деревянные конструкции чердачных помещений</t>
  </si>
  <si>
    <t>ул.Фрезеристов,д.1</t>
  </si>
  <si>
    <t>ул.Фрезеристов,д.2</t>
  </si>
  <si>
    <t>ул.Фрезеристов,д.3</t>
  </si>
  <si>
    <t xml:space="preserve"> П.Орлова,д.4</t>
  </si>
  <si>
    <t xml:space="preserve"> П.Орлова,д.3</t>
  </si>
  <si>
    <t>Коминтерна,8</t>
  </si>
  <si>
    <t>Коминтерна,10</t>
  </si>
  <si>
    <t>Коминтерна,16</t>
  </si>
  <si>
    <t>ремонт кровли</t>
  </si>
  <si>
    <t xml:space="preserve">50лет Победы, д.4/1кв.9,10,12,17,18,19,20,29,49 </t>
  </si>
  <si>
    <t xml:space="preserve">ремонт отмостки </t>
  </si>
  <si>
    <t>пр.Героев,д. 74А</t>
  </si>
  <si>
    <t>Ш.Руставели,д.1</t>
  </si>
  <si>
    <t>смена проводки  подвального помещения</t>
  </si>
  <si>
    <t>Воронова ул.,д.2</t>
  </si>
  <si>
    <t>ООО "Гидроизоляция-НН"</t>
  </si>
  <si>
    <t>ремонт надподъездного освещения</t>
  </si>
  <si>
    <t>Мечникова,д.48,50,58</t>
  </si>
  <si>
    <t>Мирошникова,д.1,1а,1б,1в,3,3а3б,5</t>
  </si>
  <si>
    <t>Чаадаева,д.35,35а,37</t>
  </si>
  <si>
    <t>ООО "Полимерстрой"</t>
  </si>
  <si>
    <t>Баранова,1</t>
  </si>
  <si>
    <t xml:space="preserve"> козырьки</t>
  </si>
  <si>
    <t>асфальтирование съездов контейнерных площадок</t>
  </si>
  <si>
    <t>Чаадаева,д.10</t>
  </si>
  <si>
    <t>Чаадаева,д.26</t>
  </si>
  <si>
    <t>Чаадаева,д.44</t>
  </si>
  <si>
    <t>Чаадаева,д.50</t>
  </si>
  <si>
    <t>Мечникова,д.53</t>
  </si>
  <si>
    <t>Лобачевского,д.19</t>
  </si>
  <si>
    <t>Ярошенко,д.9</t>
  </si>
  <si>
    <t>Страж Революции,д.21</t>
  </si>
  <si>
    <t>Куйбышева,д.17</t>
  </si>
  <si>
    <t>Куйбышева,д.47</t>
  </si>
  <si>
    <t>Воронова,д.8</t>
  </si>
  <si>
    <t>Лубянская,д.6</t>
  </si>
  <si>
    <t>Давыдова,д.16</t>
  </si>
  <si>
    <t>Черняховского,д.12</t>
  </si>
  <si>
    <t>Страж Революции,д.27</t>
  </si>
  <si>
    <t>Березовская,д.78</t>
  </si>
  <si>
    <t>Березовская,д.88</t>
  </si>
  <si>
    <t>Березовская,д.64</t>
  </si>
  <si>
    <t>Березовская,111</t>
  </si>
  <si>
    <t>ООО "Сормовское ВДПО"</t>
  </si>
  <si>
    <t>ремонт дымовых и вентиляционных труб</t>
  </si>
  <si>
    <t>Бийская,д.3</t>
  </si>
  <si>
    <t>ремонт электрооборубования</t>
  </si>
  <si>
    <t>востановление схемы освещения МПО подъезда</t>
  </si>
  <si>
    <t>установка металических ограждений</t>
  </si>
  <si>
    <t>Чаадаева,д.40</t>
  </si>
  <si>
    <t>Чаадаева,д.36</t>
  </si>
  <si>
    <t>Чаадаева,д.38</t>
  </si>
  <si>
    <t>Народная,д.42</t>
  </si>
  <si>
    <t>ремонт пола тамбура</t>
  </si>
  <si>
    <t>Ягодная,д.2</t>
  </si>
  <si>
    <t>Ягодная,д.5</t>
  </si>
  <si>
    <t xml:space="preserve"> Лобачевского,17</t>
  </si>
  <si>
    <t>Коминтерна ,2</t>
  </si>
  <si>
    <t>Лобачевского,19</t>
  </si>
  <si>
    <t>Черниховского,14</t>
  </si>
  <si>
    <t>Черниховского.22</t>
  </si>
  <si>
    <t>Черниховского.21</t>
  </si>
  <si>
    <t>Черниховского,18</t>
  </si>
  <si>
    <t>Березовская,73</t>
  </si>
  <si>
    <t>Коминтена,16</t>
  </si>
  <si>
    <t>установка насоса</t>
  </si>
  <si>
    <t>Страж Революции,23 под.1,4</t>
  </si>
  <si>
    <t>установка металлических ограждений</t>
  </si>
  <si>
    <t>ремонт розлива ЦО</t>
  </si>
  <si>
    <t>Березовская,94(п,6)</t>
  </si>
  <si>
    <t>ремонт мягкой кровли</t>
  </si>
  <si>
    <t>ООО "ГК "ВЕЛТЭК"</t>
  </si>
  <si>
    <t>50 лет Победы, 36</t>
  </si>
  <si>
    <t>Березовская,97</t>
  </si>
  <si>
    <t>Куйбышева,10,12,14,16,18,20,22,24</t>
  </si>
  <si>
    <t>Панфилофцев,13</t>
  </si>
  <si>
    <t>Московкое ш.,д.213</t>
  </si>
  <si>
    <t>ЗАО "Проект-НН"</t>
  </si>
  <si>
    <t>ремонт фасада</t>
  </si>
  <si>
    <t>Страж Революции,18 кв.36</t>
  </si>
  <si>
    <t>ремонт кирпичной вставки</t>
  </si>
  <si>
    <t>Кр.Зорь,24 под.7</t>
  </si>
  <si>
    <t>Кр.Зорь,23 под.1,6,7,8 доп.работы</t>
  </si>
  <si>
    <t>Кр.Зорь,23 под.8</t>
  </si>
  <si>
    <t>Кр.Зорь,23 под.7.</t>
  </si>
  <si>
    <t>Кр.Зорь,23 под.6</t>
  </si>
  <si>
    <t>Кр.Зорь,23 под.1.</t>
  </si>
  <si>
    <t>Кр.Зорь,24 под.1</t>
  </si>
  <si>
    <t>Кр.Зорь,24 под.2</t>
  </si>
  <si>
    <t>Кр.Зорь,24 под.3</t>
  </si>
  <si>
    <t>Кр.Зорь,24 под.4</t>
  </si>
  <si>
    <t>Кр.Зорь,24 под.6</t>
  </si>
  <si>
    <t>Кр.Зорь,24 под.1-7 доп.работы</t>
  </si>
  <si>
    <t>Кр.Зорь,11 под.3</t>
  </si>
  <si>
    <t>Кр.Зорь,13 под.1</t>
  </si>
  <si>
    <t xml:space="preserve">Кр.Зорь,17 под.1 </t>
  </si>
  <si>
    <t>Березовская,96,п.10</t>
  </si>
  <si>
    <t>ремонт рустов</t>
  </si>
  <si>
    <t>Березовская,122</t>
  </si>
  <si>
    <t>Березовская,114</t>
  </si>
  <si>
    <t>Чаадаева,8</t>
  </si>
  <si>
    <t>Люкина,5</t>
  </si>
  <si>
    <t>Березовская,64</t>
  </si>
  <si>
    <t>Березовская 68</t>
  </si>
  <si>
    <t xml:space="preserve"> Установка металлических дверей в машинное отделение</t>
  </si>
  <si>
    <t>Куйбышева ул.,д.57</t>
  </si>
  <si>
    <t>Березовская ул.,д.75</t>
  </si>
  <si>
    <t>Березовская ул.,д.79</t>
  </si>
  <si>
    <t>Баранова ул.,д.11</t>
  </si>
  <si>
    <t>аантивандальные светильники</t>
  </si>
  <si>
    <t>Березовская ул.,д.120</t>
  </si>
  <si>
    <t>50 л.Победы ул.,д.32 п2</t>
  </si>
  <si>
    <t>монтаж освещения в подвале жилого дома</t>
  </si>
  <si>
    <t>ремонт этажного электрощита с заменой магистральных проводов</t>
  </si>
  <si>
    <t>Чаадаева ул.,д.33</t>
  </si>
  <si>
    <t>пр.Героев,д. 74а</t>
  </si>
  <si>
    <t>Никонова, ул.д,1</t>
  </si>
  <si>
    <t>стояк канализации Ф100</t>
  </si>
  <si>
    <t>Орлова,1 кв.54</t>
  </si>
  <si>
    <t>ООО "Парис-НН"</t>
  </si>
  <si>
    <t>Менжинского,3</t>
  </si>
  <si>
    <t>Менжинского,5</t>
  </si>
  <si>
    <t>Менжинского,6</t>
  </si>
  <si>
    <t>Рябцева,3</t>
  </si>
  <si>
    <t>Рябцева,6</t>
  </si>
  <si>
    <t>Рябцева,14</t>
  </si>
  <si>
    <t>Рябцева,7</t>
  </si>
  <si>
    <t>подвал.двери решетоки</t>
  </si>
  <si>
    <t>Сормовское ш,16</t>
  </si>
  <si>
    <t>Березовская ул.,д.91</t>
  </si>
  <si>
    <t>Березовская ул.,д.95</t>
  </si>
  <si>
    <t>Березовская ул.,д.97</t>
  </si>
  <si>
    <t>Сормовское ш. ул.,д.15а</t>
  </si>
  <si>
    <t>Шаляпина ул.,д.15 под.1</t>
  </si>
  <si>
    <t>Страж Революция ул.,д.20 под.2</t>
  </si>
  <si>
    <t>Никонова ул.,д.16 под.3</t>
  </si>
  <si>
    <t>Страж Революция ул.,д.26 под.1</t>
  </si>
  <si>
    <t>Страж Революция ул.,д.32 под.2</t>
  </si>
  <si>
    <t>Никонова ул.,д.7/24 под.2</t>
  </si>
  <si>
    <t>Никонова ул.,д.7/24 под.3</t>
  </si>
  <si>
    <t>Мечникова,д.51 под1</t>
  </si>
  <si>
    <t>пр.Героев,д. 11 под.2</t>
  </si>
  <si>
    <t>Шаляпина ул.,д.22 под.3</t>
  </si>
  <si>
    <t>Шаляпина ул.,д.22 под.5</t>
  </si>
  <si>
    <t>Куйбышева,д.33 под.2</t>
  </si>
  <si>
    <t>Клюева,д.8 под.1</t>
  </si>
  <si>
    <t>50лет Победы, д.13 под.3</t>
  </si>
  <si>
    <t>Березовская,95</t>
  </si>
  <si>
    <t>Буревестника,9а</t>
  </si>
  <si>
    <t>Левинка,44</t>
  </si>
  <si>
    <t>Березовская,112</t>
  </si>
  <si>
    <t>Левинка,1</t>
  </si>
  <si>
    <t>Березовская,87-87а</t>
  </si>
  <si>
    <t>Чаадаева,36</t>
  </si>
  <si>
    <t>Чаадаева,38</t>
  </si>
  <si>
    <t>Чаадаева,40</t>
  </si>
  <si>
    <t>ремонт стояков ГВС и ХВС</t>
  </si>
  <si>
    <t>Черняховского ул.,д.9а</t>
  </si>
  <si>
    <t>Чаадаева,д.8</t>
  </si>
  <si>
    <t>очистка строительного мусора</t>
  </si>
  <si>
    <t>Кр.Зори д.23,24</t>
  </si>
  <si>
    <t>Березовская,д.65</t>
  </si>
  <si>
    <t>Люкина,д.9</t>
  </si>
  <si>
    <t>Черняховского,19</t>
  </si>
  <si>
    <t>в руб. С НДС</t>
  </si>
  <si>
    <t>ОАО Домоуправляющая Компания Московского района</t>
  </si>
  <si>
    <t>ОТЧЕТ</t>
  </si>
  <si>
    <t>о выполненных работах по текущему ремонту за 2008 год</t>
  </si>
  <si>
    <t>Исполнительный директор</t>
  </si>
  <si>
    <t>П.В. Еробкин</t>
  </si>
  <si>
    <t>Главный бухгалтер</t>
  </si>
  <si>
    <t>Л.А. Фомичева</t>
  </si>
  <si>
    <t>Приложение №7 к пояснительной записке за 2008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</si>
</sst>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0.0000"/>
    <numFmt numFmtId="184" formatCode="0.00000"/>
    <numFmt numFmtId="185" formatCode="[$-FC19]d\ mmmm\ yyyy\ &quot;г.&quot;"/>
    <numFmt numFmtId="186" formatCode="#,##0.00&quot;р.&quot;"/>
    <numFmt numFmtId="187" formatCode="#,##0.00_р_.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#,##0.00"/>
  </numFmts>
  <fonts count="10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6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87" fontId="2" fillId="0" borderId="1" xfId="16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187" fontId="2" fillId="0" borderId="1" xfId="0" applyNumberFormat="1" applyFont="1" applyFill="1" applyBorder="1" applyAlignment="1">
      <alignment horizontal="center" vertical="center"/>
    </xf>
    <xf numFmtId="18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0"/>
  <sheetViews>
    <sheetView tabSelected="1" workbookViewId="0" topLeftCell="A1">
      <pane ySplit="8" topLeftCell="BM453" activePane="bottomLeft" state="frozen"/>
      <selection pane="topLeft" activeCell="A1" sqref="A1"/>
      <selection pane="bottomLeft" activeCell="C7" sqref="C7:C8"/>
    </sheetView>
  </sheetViews>
  <sheetFormatPr defaultColWidth="9.140625" defaultRowHeight="12.75"/>
  <cols>
    <col min="1" max="1" width="9.140625" style="7" customWidth="1"/>
    <col min="2" max="2" width="40.421875" style="7" customWidth="1"/>
    <col min="3" max="3" width="30.7109375" style="7" customWidth="1"/>
    <col min="4" max="4" width="36.57421875" style="7" customWidth="1"/>
    <col min="5" max="5" width="4.28125" style="7" hidden="1" customWidth="1"/>
    <col min="6" max="6" width="15.8515625" style="7" customWidth="1"/>
    <col min="7" max="16384" width="9.140625" style="7" customWidth="1"/>
  </cols>
  <sheetData>
    <row r="2" spans="2:6" ht="18.75">
      <c r="B2" s="39" t="s">
        <v>470</v>
      </c>
      <c r="C2" s="39"/>
      <c r="D2" s="39"/>
      <c r="E2" s="39"/>
      <c r="F2" s="39"/>
    </row>
    <row r="3" spans="2:6" ht="15">
      <c r="B3" s="38"/>
      <c r="C3" s="38" t="s">
        <v>471</v>
      </c>
      <c r="D3" s="38"/>
      <c r="E3" s="38"/>
      <c r="F3" s="38"/>
    </row>
    <row r="4" spans="2:6" ht="15">
      <c r="B4" s="40" t="s">
        <v>472</v>
      </c>
      <c r="C4" s="40"/>
      <c r="D4" s="40"/>
      <c r="E4" s="40"/>
      <c r="F4" s="40"/>
    </row>
    <row r="6" spans="2:6" ht="15">
      <c r="B6" s="47" t="s">
        <v>477</v>
      </c>
      <c r="F6" s="15" t="s">
        <v>469</v>
      </c>
    </row>
    <row r="7" spans="1:6" s="15" customFormat="1" ht="14.25">
      <c r="A7" s="41" t="s">
        <v>0</v>
      </c>
      <c r="B7" s="41" t="s">
        <v>1</v>
      </c>
      <c r="C7" s="41" t="s">
        <v>2</v>
      </c>
      <c r="D7" s="41" t="s">
        <v>3</v>
      </c>
      <c r="E7" s="41" t="s">
        <v>4</v>
      </c>
      <c r="F7" s="41" t="s">
        <v>5</v>
      </c>
    </row>
    <row r="8" spans="1:6" s="15" customFormat="1" ht="14.25">
      <c r="A8" s="41"/>
      <c r="B8" s="41"/>
      <c r="C8" s="41"/>
      <c r="D8" s="41"/>
      <c r="E8" s="41"/>
      <c r="F8" s="41"/>
    </row>
    <row r="9" spans="1:6" s="3" customFormat="1" ht="18.75" customHeight="1">
      <c r="A9" s="16">
        <v>1</v>
      </c>
      <c r="B9" s="16" t="s">
        <v>6</v>
      </c>
      <c r="C9" s="5" t="s">
        <v>8</v>
      </c>
      <c r="D9" s="8" t="s">
        <v>7</v>
      </c>
      <c r="E9" s="2">
        <v>149340</v>
      </c>
      <c r="F9" s="2">
        <v>149340</v>
      </c>
    </row>
    <row r="10" spans="1:6" s="3" customFormat="1" ht="18.75" customHeight="1">
      <c r="A10" s="16">
        <v>2</v>
      </c>
      <c r="B10" s="16" t="s">
        <v>68</v>
      </c>
      <c r="C10" s="5" t="s">
        <v>69</v>
      </c>
      <c r="D10" s="8" t="s">
        <v>70</v>
      </c>
      <c r="E10" s="6">
        <v>13508.86</v>
      </c>
      <c r="F10" s="6">
        <v>13508.86</v>
      </c>
    </row>
    <row r="11" spans="1:6" s="3" customFormat="1" ht="18.75" customHeight="1">
      <c r="A11" s="16">
        <v>3</v>
      </c>
      <c r="B11" s="17" t="s">
        <v>201</v>
      </c>
      <c r="C11" s="5" t="s">
        <v>203</v>
      </c>
      <c r="D11" s="8" t="s">
        <v>202</v>
      </c>
      <c r="E11" s="14">
        <v>101029</v>
      </c>
      <c r="F11" s="2">
        <v>101029</v>
      </c>
    </row>
    <row r="12" spans="1:6" s="3" customFormat="1" ht="24" customHeight="1">
      <c r="A12" s="16">
        <v>4</v>
      </c>
      <c r="B12" s="17" t="s">
        <v>201</v>
      </c>
      <c r="C12" s="5" t="s">
        <v>205</v>
      </c>
      <c r="D12" s="8" t="s">
        <v>204</v>
      </c>
      <c r="E12" s="14">
        <v>104524</v>
      </c>
      <c r="F12" s="2">
        <v>104524</v>
      </c>
    </row>
    <row r="13" spans="1:6" s="3" customFormat="1" ht="15">
      <c r="A13" s="16">
        <v>5</v>
      </c>
      <c r="B13" s="16" t="s">
        <v>9</v>
      </c>
      <c r="C13" s="9" t="s">
        <v>227</v>
      </c>
      <c r="D13" s="8" t="s">
        <v>10</v>
      </c>
      <c r="E13" s="2">
        <v>71701.48</v>
      </c>
      <c r="F13" s="2">
        <v>71701.48</v>
      </c>
    </row>
    <row r="14" spans="1:6" s="3" customFormat="1" ht="15">
      <c r="A14" s="16">
        <v>6</v>
      </c>
      <c r="B14" s="16" t="s">
        <v>13</v>
      </c>
      <c r="C14" s="5" t="s">
        <v>39</v>
      </c>
      <c r="D14" s="8" t="s">
        <v>14</v>
      </c>
      <c r="E14" s="14">
        <v>171000</v>
      </c>
      <c r="F14" s="2">
        <v>171000</v>
      </c>
    </row>
    <row r="15" spans="1:6" s="3" customFormat="1" ht="15">
      <c r="A15" s="16">
        <v>7</v>
      </c>
      <c r="B15" s="16" t="s">
        <v>13</v>
      </c>
      <c r="C15" s="5" t="s">
        <v>39</v>
      </c>
      <c r="D15" s="8" t="s">
        <v>171</v>
      </c>
      <c r="E15" s="14">
        <v>51865</v>
      </c>
      <c r="F15" s="2">
        <v>51865</v>
      </c>
    </row>
    <row r="16" spans="1:6" s="3" customFormat="1" ht="15.75" customHeight="1">
      <c r="A16" s="16">
        <v>8</v>
      </c>
      <c r="B16" s="42" t="s">
        <v>9</v>
      </c>
      <c r="C16" s="43" t="s">
        <v>15</v>
      </c>
      <c r="D16" s="8" t="s">
        <v>16</v>
      </c>
      <c r="E16" s="2">
        <v>10000</v>
      </c>
      <c r="F16" s="2">
        <v>5000</v>
      </c>
    </row>
    <row r="17" spans="1:6" s="3" customFormat="1" ht="15">
      <c r="A17" s="16">
        <v>9</v>
      </c>
      <c r="B17" s="42"/>
      <c r="C17" s="43"/>
      <c r="D17" s="8" t="s">
        <v>17</v>
      </c>
      <c r="E17" s="2">
        <v>10000</v>
      </c>
      <c r="F17" s="2">
        <v>10000</v>
      </c>
    </row>
    <row r="18" spans="1:6" s="3" customFormat="1" ht="15">
      <c r="A18" s="16">
        <v>10</v>
      </c>
      <c r="B18" s="42"/>
      <c r="C18" s="43"/>
      <c r="D18" s="8" t="s">
        <v>18</v>
      </c>
      <c r="E18" s="2">
        <v>10000</v>
      </c>
      <c r="F18" s="2">
        <v>10000</v>
      </c>
    </row>
    <row r="19" spans="1:6" s="3" customFormat="1" ht="15">
      <c r="A19" s="16">
        <v>11</v>
      </c>
      <c r="B19" s="42"/>
      <c r="C19" s="43"/>
      <c r="D19" s="8" t="s">
        <v>19</v>
      </c>
      <c r="E19" s="2">
        <v>10000</v>
      </c>
      <c r="F19" s="2">
        <v>10000</v>
      </c>
    </row>
    <row r="20" spans="1:6" s="3" customFormat="1" ht="15">
      <c r="A20" s="16">
        <v>12</v>
      </c>
      <c r="B20" s="42"/>
      <c r="C20" s="43"/>
      <c r="D20" s="8" t="s">
        <v>20</v>
      </c>
      <c r="E20" s="2">
        <v>10000</v>
      </c>
      <c r="F20" s="2">
        <v>10000</v>
      </c>
    </row>
    <row r="21" spans="1:6" s="3" customFormat="1" ht="15">
      <c r="A21" s="16">
        <v>13</v>
      </c>
      <c r="B21" s="42"/>
      <c r="C21" s="43"/>
      <c r="D21" s="8" t="s">
        <v>21</v>
      </c>
      <c r="E21" s="2">
        <v>10000</v>
      </c>
      <c r="F21" s="2">
        <v>5000</v>
      </c>
    </row>
    <row r="22" spans="1:6" s="3" customFormat="1" ht="15">
      <c r="A22" s="16">
        <v>14</v>
      </c>
      <c r="B22" s="42"/>
      <c r="C22" s="43"/>
      <c r="D22" s="8" t="s">
        <v>22</v>
      </c>
      <c r="E22" s="2">
        <v>10000</v>
      </c>
      <c r="F22" s="2">
        <v>10000</v>
      </c>
    </row>
    <row r="23" spans="1:6" s="3" customFormat="1" ht="15">
      <c r="A23" s="16">
        <v>15</v>
      </c>
      <c r="B23" s="42"/>
      <c r="C23" s="43"/>
      <c r="D23" s="8" t="s">
        <v>23</v>
      </c>
      <c r="E23" s="2">
        <v>10000</v>
      </c>
      <c r="F23" s="2">
        <v>10000</v>
      </c>
    </row>
    <row r="24" spans="1:6" s="3" customFormat="1" ht="15">
      <c r="A24" s="16">
        <v>16</v>
      </c>
      <c r="B24" s="42"/>
      <c r="C24" s="43"/>
      <c r="D24" s="8" t="s">
        <v>24</v>
      </c>
      <c r="E24" s="2">
        <v>10000</v>
      </c>
      <c r="F24" s="2">
        <v>10000</v>
      </c>
    </row>
    <row r="25" spans="1:6" s="3" customFormat="1" ht="15">
      <c r="A25" s="16">
        <v>17</v>
      </c>
      <c r="B25" s="42"/>
      <c r="C25" s="43"/>
      <c r="D25" s="8" t="s">
        <v>25</v>
      </c>
      <c r="E25" s="2">
        <v>10000</v>
      </c>
      <c r="F25" s="2">
        <v>10000</v>
      </c>
    </row>
    <row r="26" spans="1:6" s="3" customFormat="1" ht="15">
      <c r="A26" s="16">
        <v>18</v>
      </c>
      <c r="B26" s="42"/>
      <c r="C26" s="43"/>
      <c r="D26" s="8" t="s">
        <v>26</v>
      </c>
      <c r="E26" s="2">
        <v>10000</v>
      </c>
      <c r="F26" s="2">
        <v>10000</v>
      </c>
    </row>
    <row r="27" spans="1:6" s="3" customFormat="1" ht="15">
      <c r="A27" s="16">
        <v>19</v>
      </c>
      <c r="B27" s="42"/>
      <c r="C27" s="43"/>
      <c r="D27" s="8" t="s">
        <v>27</v>
      </c>
      <c r="E27" s="2">
        <v>10000</v>
      </c>
      <c r="F27" s="2">
        <v>10000</v>
      </c>
    </row>
    <row r="28" spans="1:6" s="3" customFormat="1" ht="15.75" customHeight="1">
      <c r="A28" s="16">
        <v>20</v>
      </c>
      <c r="B28" s="42" t="s">
        <v>9</v>
      </c>
      <c r="C28" s="43" t="s">
        <v>28</v>
      </c>
      <c r="D28" s="8" t="s">
        <v>30</v>
      </c>
      <c r="E28" s="2">
        <v>96921.08</v>
      </c>
      <c r="F28" s="2">
        <v>96921.08</v>
      </c>
    </row>
    <row r="29" spans="1:6" s="3" customFormat="1" ht="15">
      <c r="A29" s="16">
        <v>21</v>
      </c>
      <c r="B29" s="42"/>
      <c r="C29" s="43"/>
      <c r="D29" s="8" t="s">
        <v>29</v>
      </c>
      <c r="E29" s="2">
        <v>96750</v>
      </c>
      <c r="F29" s="2">
        <v>96750</v>
      </c>
    </row>
    <row r="30" spans="1:6" s="3" customFormat="1" ht="15">
      <c r="A30" s="16">
        <v>22</v>
      </c>
      <c r="B30" s="42"/>
      <c r="C30" s="43"/>
      <c r="D30" s="8" t="s">
        <v>31</v>
      </c>
      <c r="E30" s="2">
        <v>88580</v>
      </c>
      <c r="F30" s="2">
        <v>88580</v>
      </c>
    </row>
    <row r="31" spans="1:6" s="3" customFormat="1" ht="15">
      <c r="A31" s="16">
        <v>23</v>
      </c>
      <c r="B31" s="42"/>
      <c r="C31" s="43"/>
      <c r="D31" s="8" t="s">
        <v>24</v>
      </c>
      <c r="E31" s="2">
        <v>85300</v>
      </c>
      <c r="F31" s="2">
        <v>85300</v>
      </c>
    </row>
    <row r="32" spans="1:6" s="3" customFormat="1" ht="15">
      <c r="A32" s="16">
        <v>24</v>
      </c>
      <c r="B32" s="42"/>
      <c r="C32" s="43"/>
      <c r="D32" s="8" t="s">
        <v>26</v>
      </c>
      <c r="E32" s="2">
        <v>84000</v>
      </c>
      <c r="F32" s="2">
        <v>84000</v>
      </c>
    </row>
    <row r="33" spans="1:6" s="3" customFormat="1" ht="15">
      <c r="A33" s="16">
        <v>25</v>
      </c>
      <c r="B33" s="42"/>
      <c r="C33" s="43"/>
      <c r="D33" s="8" t="s">
        <v>16</v>
      </c>
      <c r="E33" s="2">
        <v>88370</v>
      </c>
      <c r="F33" s="2">
        <v>88370</v>
      </c>
    </row>
    <row r="34" spans="1:6" s="3" customFormat="1" ht="15">
      <c r="A34" s="16">
        <v>26</v>
      </c>
      <c r="B34" s="42"/>
      <c r="C34" s="43"/>
      <c r="D34" s="8" t="s">
        <v>21</v>
      </c>
      <c r="E34" s="2">
        <v>93800</v>
      </c>
      <c r="F34" s="2">
        <v>93800</v>
      </c>
    </row>
    <row r="35" spans="1:6" s="3" customFormat="1" ht="15">
      <c r="A35" s="16">
        <v>27</v>
      </c>
      <c r="B35" s="42"/>
      <c r="C35" s="43"/>
      <c r="D35" s="8" t="s">
        <v>25</v>
      </c>
      <c r="E35" s="2">
        <v>90000</v>
      </c>
      <c r="F35" s="2">
        <v>90000</v>
      </c>
    </row>
    <row r="36" spans="1:6" s="3" customFormat="1" ht="15">
      <c r="A36" s="16">
        <v>28</v>
      </c>
      <c r="B36" s="42"/>
      <c r="C36" s="43"/>
      <c r="D36" s="8" t="s">
        <v>27</v>
      </c>
      <c r="E36" s="2">
        <v>90802.37</v>
      </c>
      <c r="F36" s="2">
        <v>90802.37</v>
      </c>
    </row>
    <row r="37" spans="1:6" s="3" customFormat="1" ht="15">
      <c r="A37" s="16">
        <v>29</v>
      </c>
      <c r="B37" s="42"/>
      <c r="C37" s="43"/>
      <c r="D37" s="8" t="s">
        <v>23</v>
      </c>
      <c r="E37" s="2">
        <v>92758.68</v>
      </c>
      <c r="F37" s="2">
        <v>92758.68</v>
      </c>
    </row>
    <row r="38" spans="1:6" s="3" customFormat="1" ht="15">
      <c r="A38" s="16">
        <v>30</v>
      </c>
      <c r="B38" s="42"/>
      <c r="C38" s="43"/>
      <c r="D38" s="8" t="s">
        <v>22</v>
      </c>
      <c r="E38" s="2">
        <v>91499.02</v>
      </c>
      <c r="F38" s="2">
        <v>91499.02</v>
      </c>
    </row>
    <row r="39" spans="1:6" s="3" customFormat="1" ht="15">
      <c r="A39" s="16">
        <v>31</v>
      </c>
      <c r="B39" s="42"/>
      <c r="C39" s="43"/>
      <c r="D39" s="8" t="s">
        <v>20</v>
      </c>
      <c r="E39" s="2">
        <v>85350</v>
      </c>
      <c r="F39" s="2">
        <v>85350</v>
      </c>
    </row>
    <row r="40" spans="1:6" s="3" customFormat="1" ht="30">
      <c r="A40" s="16">
        <v>32</v>
      </c>
      <c r="B40" s="18" t="s">
        <v>9</v>
      </c>
      <c r="C40" s="5" t="s">
        <v>34</v>
      </c>
      <c r="D40" s="8" t="s">
        <v>12</v>
      </c>
      <c r="E40" s="14">
        <v>51687.95</v>
      </c>
      <c r="F40" s="2">
        <f>30459.09+21228.86</f>
        <v>51687.95</v>
      </c>
    </row>
    <row r="41" spans="1:6" s="3" customFormat="1" ht="15.75" customHeight="1">
      <c r="A41" s="16">
        <v>33</v>
      </c>
      <c r="B41" s="42" t="s">
        <v>9</v>
      </c>
      <c r="C41" s="43" t="s">
        <v>35</v>
      </c>
      <c r="D41" s="8" t="s">
        <v>36</v>
      </c>
      <c r="E41" s="2">
        <v>33060</v>
      </c>
      <c r="F41" s="2">
        <v>33060</v>
      </c>
    </row>
    <row r="42" spans="1:6" s="3" customFormat="1" ht="15">
      <c r="A42" s="16">
        <v>34</v>
      </c>
      <c r="B42" s="42"/>
      <c r="C42" s="43"/>
      <c r="D42" s="8" t="s">
        <v>37</v>
      </c>
      <c r="E42" s="2">
        <v>44815</v>
      </c>
      <c r="F42" s="2">
        <v>44815</v>
      </c>
    </row>
    <row r="43" spans="1:6" s="3" customFormat="1" ht="15">
      <c r="A43" s="16">
        <v>35</v>
      </c>
      <c r="B43" s="42"/>
      <c r="C43" s="43"/>
      <c r="D43" s="8" t="s">
        <v>38</v>
      </c>
      <c r="E43" s="2">
        <v>51900</v>
      </c>
      <c r="F43" s="2">
        <v>51900</v>
      </c>
    </row>
    <row r="44" spans="1:6" s="3" customFormat="1" ht="15.75" customHeight="1">
      <c r="A44" s="16">
        <v>36</v>
      </c>
      <c r="B44" s="42" t="s">
        <v>9</v>
      </c>
      <c r="C44" s="43" t="s">
        <v>39</v>
      </c>
      <c r="D44" s="8" t="s">
        <v>40</v>
      </c>
      <c r="E44" s="2">
        <v>74540</v>
      </c>
      <c r="F44" s="2">
        <v>72077</v>
      </c>
    </row>
    <row r="45" spans="1:6" s="3" customFormat="1" ht="15">
      <c r="A45" s="16">
        <v>37</v>
      </c>
      <c r="B45" s="42"/>
      <c r="C45" s="43"/>
      <c r="D45" s="8" t="s">
        <v>41</v>
      </c>
      <c r="E45" s="2">
        <v>39255</v>
      </c>
      <c r="F45" s="2">
        <v>39255</v>
      </c>
    </row>
    <row r="46" spans="1:6" s="3" customFormat="1" ht="15">
      <c r="A46" s="16">
        <v>38</v>
      </c>
      <c r="B46" s="42"/>
      <c r="C46" s="43"/>
      <c r="D46" s="8" t="s">
        <v>42</v>
      </c>
      <c r="E46" s="2">
        <v>52220</v>
      </c>
      <c r="F46" s="2">
        <v>46374</v>
      </c>
    </row>
    <row r="47" spans="1:6" s="3" customFormat="1" ht="15.75" customHeight="1">
      <c r="A47" s="16">
        <v>39</v>
      </c>
      <c r="B47" s="42" t="s">
        <v>9</v>
      </c>
      <c r="C47" s="43" t="s">
        <v>43</v>
      </c>
      <c r="D47" s="8" t="s">
        <v>44</v>
      </c>
      <c r="E47" s="2">
        <v>7100</v>
      </c>
      <c r="F47" s="2">
        <v>7100</v>
      </c>
    </row>
    <row r="48" spans="1:6" s="3" customFormat="1" ht="15">
      <c r="A48" s="16">
        <v>40</v>
      </c>
      <c r="B48" s="42"/>
      <c r="C48" s="43"/>
      <c r="D48" s="8" t="s">
        <v>45</v>
      </c>
      <c r="E48" s="2">
        <v>21300</v>
      </c>
      <c r="F48" s="2">
        <v>21300</v>
      </c>
    </row>
    <row r="49" spans="1:6" s="3" customFormat="1" ht="15">
      <c r="A49" s="16">
        <v>41</v>
      </c>
      <c r="B49" s="42"/>
      <c r="C49" s="43"/>
      <c r="D49" s="8" t="s">
        <v>24</v>
      </c>
      <c r="E49" s="2">
        <v>7100</v>
      </c>
      <c r="F49" s="2">
        <v>7100</v>
      </c>
    </row>
    <row r="50" spans="1:6" s="3" customFormat="1" ht="15">
      <c r="A50" s="16">
        <v>42</v>
      </c>
      <c r="B50" s="42"/>
      <c r="C50" s="43"/>
      <c r="D50" s="8" t="s">
        <v>26</v>
      </c>
      <c r="E50" s="2">
        <v>7100</v>
      </c>
      <c r="F50" s="2">
        <v>7100</v>
      </c>
    </row>
    <row r="51" spans="1:6" s="3" customFormat="1" ht="15">
      <c r="A51" s="16">
        <v>43</v>
      </c>
      <c r="B51" s="42"/>
      <c r="C51" s="43"/>
      <c r="D51" s="8" t="s">
        <v>27</v>
      </c>
      <c r="E51" s="2">
        <v>7100</v>
      </c>
      <c r="F51" s="2">
        <v>7100</v>
      </c>
    </row>
    <row r="52" spans="1:6" s="3" customFormat="1" ht="15">
      <c r="A52" s="16">
        <v>44</v>
      </c>
      <c r="B52" s="42"/>
      <c r="C52" s="43"/>
      <c r="D52" s="8" t="s">
        <v>46</v>
      </c>
      <c r="E52" s="2">
        <v>14200</v>
      </c>
      <c r="F52" s="2">
        <v>14200</v>
      </c>
    </row>
    <row r="53" spans="1:6" s="3" customFormat="1" ht="15">
      <c r="A53" s="16">
        <v>45</v>
      </c>
      <c r="B53" s="42"/>
      <c r="C53" s="43"/>
      <c r="D53" s="8" t="s">
        <v>25</v>
      </c>
      <c r="E53" s="2">
        <v>7100</v>
      </c>
      <c r="F53" s="2">
        <v>7100</v>
      </c>
    </row>
    <row r="54" spans="1:6" s="3" customFormat="1" ht="15">
      <c r="A54" s="16">
        <v>46</v>
      </c>
      <c r="B54" s="42"/>
      <c r="C54" s="43"/>
      <c r="D54" s="8" t="s">
        <v>20</v>
      </c>
      <c r="E54" s="2">
        <v>7100</v>
      </c>
      <c r="F54" s="2">
        <v>7100</v>
      </c>
    </row>
    <row r="55" spans="1:6" s="3" customFormat="1" ht="15">
      <c r="A55" s="16">
        <v>47</v>
      </c>
      <c r="B55" s="42"/>
      <c r="C55" s="43"/>
      <c r="D55" s="8" t="s">
        <v>16</v>
      </c>
      <c r="E55" s="2">
        <v>7100</v>
      </c>
      <c r="F55" s="2">
        <v>7100</v>
      </c>
    </row>
    <row r="56" spans="1:6" s="3" customFormat="1" ht="15.75" customHeight="1">
      <c r="A56" s="16">
        <v>48</v>
      </c>
      <c r="B56" s="42" t="s">
        <v>9</v>
      </c>
      <c r="C56" s="43" t="s">
        <v>227</v>
      </c>
      <c r="D56" s="8" t="s">
        <v>32</v>
      </c>
      <c r="E56" s="2">
        <v>10720</v>
      </c>
      <c r="F56" s="2">
        <v>10720</v>
      </c>
    </row>
    <row r="57" spans="1:6" s="3" customFormat="1" ht="15">
      <c r="A57" s="16">
        <v>49</v>
      </c>
      <c r="B57" s="42"/>
      <c r="C57" s="43"/>
      <c r="D57" s="8" t="s">
        <v>33</v>
      </c>
      <c r="E57" s="2">
        <v>10720</v>
      </c>
      <c r="F57" s="2">
        <v>10720</v>
      </c>
    </row>
    <row r="58" spans="1:6" s="3" customFormat="1" ht="15.75" customHeight="1">
      <c r="A58" s="16">
        <v>50</v>
      </c>
      <c r="B58" s="42" t="s">
        <v>9</v>
      </c>
      <c r="C58" s="43" t="s">
        <v>49</v>
      </c>
      <c r="D58" s="8" t="s">
        <v>50</v>
      </c>
      <c r="E58" s="2">
        <v>14319</v>
      </c>
      <c r="F58" s="2">
        <v>14319</v>
      </c>
    </row>
    <row r="59" spans="1:6" s="3" customFormat="1" ht="15">
      <c r="A59" s="16">
        <v>51</v>
      </c>
      <c r="B59" s="42"/>
      <c r="C59" s="43"/>
      <c r="D59" s="8" t="s">
        <v>51</v>
      </c>
      <c r="E59" s="2">
        <v>14319</v>
      </c>
      <c r="F59" s="2">
        <v>14319</v>
      </c>
    </row>
    <row r="60" spans="1:6" s="3" customFormat="1" ht="15">
      <c r="A60" s="16">
        <v>52</v>
      </c>
      <c r="B60" s="42"/>
      <c r="C60" s="43"/>
      <c r="D60" s="8" t="s">
        <v>46</v>
      </c>
      <c r="E60" s="2">
        <v>28638</v>
      </c>
      <c r="F60" s="2">
        <f>14319+14319</f>
        <v>28638</v>
      </c>
    </row>
    <row r="61" spans="1:6" s="3" customFormat="1" ht="15">
      <c r="A61" s="16">
        <v>53</v>
      </c>
      <c r="B61" s="42"/>
      <c r="C61" s="43"/>
      <c r="D61" s="8" t="s">
        <v>52</v>
      </c>
      <c r="E61" s="2">
        <v>14319</v>
      </c>
      <c r="F61" s="2">
        <v>14319</v>
      </c>
    </row>
    <row r="62" spans="1:6" s="3" customFormat="1" ht="15">
      <c r="A62" s="16">
        <v>54</v>
      </c>
      <c r="B62" s="42"/>
      <c r="C62" s="43"/>
      <c r="D62" s="8" t="s">
        <v>53</v>
      </c>
      <c r="E62" s="2">
        <v>14319</v>
      </c>
      <c r="F62" s="2">
        <v>14319</v>
      </c>
    </row>
    <row r="63" spans="1:6" s="3" customFormat="1" ht="15">
      <c r="A63" s="16">
        <v>55</v>
      </c>
      <c r="B63" s="42"/>
      <c r="C63" s="43"/>
      <c r="D63" s="8" t="s">
        <v>27</v>
      </c>
      <c r="E63" s="2">
        <v>14319</v>
      </c>
      <c r="F63" s="2">
        <v>14319</v>
      </c>
    </row>
    <row r="64" spans="1:6" s="3" customFormat="1" ht="15">
      <c r="A64" s="16">
        <v>56</v>
      </c>
      <c r="B64" s="42"/>
      <c r="C64" s="43"/>
      <c r="D64" s="8" t="s">
        <v>55</v>
      </c>
      <c r="E64" s="2">
        <v>14319</v>
      </c>
      <c r="F64" s="2">
        <v>14319</v>
      </c>
    </row>
    <row r="65" spans="1:6" s="3" customFormat="1" ht="15">
      <c r="A65" s="16">
        <v>57</v>
      </c>
      <c r="B65" s="42"/>
      <c r="C65" s="43"/>
      <c r="D65" s="8" t="s">
        <v>25</v>
      </c>
      <c r="E65" s="2">
        <v>14319</v>
      </c>
      <c r="F65" s="2">
        <v>14319</v>
      </c>
    </row>
    <row r="66" spans="1:6" s="3" customFormat="1" ht="15.75" customHeight="1">
      <c r="A66" s="16">
        <v>58</v>
      </c>
      <c r="B66" s="42" t="s">
        <v>9</v>
      </c>
      <c r="C66" s="43" t="s">
        <v>49</v>
      </c>
      <c r="D66" s="8" t="s">
        <v>161</v>
      </c>
      <c r="E66" s="2">
        <v>15032</v>
      </c>
      <c r="F66" s="2">
        <v>15032</v>
      </c>
    </row>
    <row r="67" spans="1:6" s="3" customFormat="1" ht="15">
      <c r="A67" s="16">
        <v>59</v>
      </c>
      <c r="B67" s="42"/>
      <c r="C67" s="43"/>
      <c r="D67" s="8" t="s">
        <v>162</v>
      </c>
      <c r="E67" s="2">
        <v>15032</v>
      </c>
      <c r="F67" s="2">
        <v>15032</v>
      </c>
    </row>
    <row r="68" spans="1:6" s="3" customFormat="1" ht="15">
      <c r="A68" s="16">
        <v>60</v>
      </c>
      <c r="B68" s="42"/>
      <c r="C68" s="43"/>
      <c r="D68" s="8" t="s">
        <v>156</v>
      </c>
      <c r="E68" s="2">
        <v>30064</v>
      </c>
      <c r="F68" s="2">
        <f>15032+15032</f>
        <v>30064</v>
      </c>
    </row>
    <row r="69" spans="1:6" s="3" customFormat="1" ht="15">
      <c r="A69" s="16">
        <v>61</v>
      </c>
      <c r="B69" s="42"/>
      <c r="C69" s="43"/>
      <c r="D69" s="8" t="s">
        <v>163</v>
      </c>
      <c r="E69" s="2">
        <v>15032</v>
      </c>
      <c r="F69" s="2">
        <v>15032</v>
      </c>
    </row>
    <row r="70" spans="1:6" s="3" customFormat="1" ht="15">
      <c r="A70" s="16">
        <v>62</v>
      </c>
      <c r="B70" s="42"/>
      <c r="C70" s="43"/>
      <c r="D70" s="8" t="s">
        <v>172</v>
      </c>
      <c r="E70" s="2">
        <v>15032</v>
      </c>
      <c r="F70" s="2">
        <v>15032</v>
      </c>
    </row>
    <row r="71" spans="1:6" s="3" customFormat="1" ht="15">
      <c r="A71" s="16">
        <v>63</v>
      </c>
      <c r="B71" s="42"/>
      <c r="C71" s="43"/>
      <c r="D71" s="8" t="s">
        <v>164</v>
      </c>
      <c r="E71" s="2">
        <v>11885</v>
      </c>
      <c r="F71" s="2">
        <v>11885</v>
      </c>
    </row>
    <row r="72" spans="1:6" s="3" customFormat="1" ht="15">
      <c r="A72" s="16">
        <v>64</v>
      </c>
      <c r="B72" s="42"/>
      <c r="C72" s="43"/>
      <c r="D72" s="8" t="s">
        <v>165</v>
      </c>
      <c r="E72" s="2">
        <v>10244</v>
      </c>
      <c r="F72" s="2">
        <v>10244</v>
      </c>
    </row>
    <row r="73" spans="1:6" s="3" customFormat="1" ht="15">
      <c r="A73" s="16">
        <v>65</v>
      </c>
      <c r="B73" s="42"/>
      <c r="C73" s="43"/>
      <c r="D73" s="8" t="s">
        <v>166</v>
      </c>
      <c r="E73" s="2">
        <v>10244</v>
      </c>
      <c r="F73" s="2">
        <v>10244</v>
      </c>
    </row>
    <row r="74" spans="1:6" s="3" customFormat="1" ht="15">
      <c r="A74" s="16">
        <v>66</v>
      </c>
      <c r="B74" s="42"/>
      <c r="C74" s="43"/>
      <c r="D74" s="8" t="s">
        <v>170</v>
      </c>
      <c r="E74" s="2">
        <v>15032</v>
      </c>
      <c r="F74" s="2">
        <v>15032</v>
      </c>
    </row>
    <row r="75" spans="1:6" s="3" customFormat="1" ht="15.75" customHeight="1">
      <c r="A75" s="16">
        <v>67</v>
      </c>
      <c r="B75" s="44" t="s">
        <v>9</v>
      </c>
      <c r="C75" s="43" t="s">
        <v>49</v>
      </c>
      <c r="D75" s="8" t="s">
        <v>398</v>
      </c>
      <c r="E75" s="2">
        <v>15077</v>
      </c>
      <c r="F75" s="2">
        <v>15077</v>
      </c>
    </row>
    <row r="76" spans="1:6" s="3" customFormat="1" ht="15">
      <c r="A76" s="16">
        <v>68</v>
      </c>
      <c r="B76" s="44"/>
      <c r="C76" s="43"/>
      <c r="D76" s="8" t="s">
        <v>159</v>
      </c>
      <c r="E76" s="2">
        <v>9953</v>
      </c>
      <c r="F76" s="2">
        <v>9953</v>
      </c>
    </row>
    <row r="77" spans="1:6" s="3" customFormat="1" ht="15">
      <c r="A77" s="16">
        <v>69</v>
      </c>
      <c r="B77" s="44"/>
      <c r="C77" s="43"/>
      <c r="D77" s="8" t="s">
        <v>158</v>
      </c>
      <c r="E77" s="2">
        <v>9953</v>
      </c>
      <c r="F77" s="2">
        <v>9953</v>
      </c>
    </row>
    <row r="78" spans="1:6" s="3" customFormat="1" ht="15">
      <c r="A78" s="16">
        <v>70</v>
      </c>
      <c r="B78" s="44"/>
      <c r="C78" s="43"/>
      <c r="D78" s="8" t="s">
        <v>67</v>
      </c>
      <c r="E78" s="2">
        <v>15077</v>
      </c>
      <c r="F78" s="2">
        <v>15077</v>
      </c>
    </row>
    <row r="79" spans="1:6" s="3" customFormat="1" ht="15">
      <c r="A79" s="16">
        <v>71</v>
      </c>
      <c r="B79" s="44"/>
      <c r="C79" s="43"/>
      <c r="D79" s="8" t="s">
        <v>399</v>
      </c>
      <c r="E79" s="2">
        <v>15077</v>
      </c>
      <c r="F79" s="2">
        <v>15077</v>
      </c>
    </row>
    <row r="80" spans="1:6" s="3" customFormat="1" ht="15">
      <c r="A80" s="16">
        <v>72</v>
      </c>
      <c r="B80" s="44"/>
      <c r="C80" s="43"/>
      <c r="D80" s="8" t="s">
        <v>19</v>
      </c>
      <c r="E80" s="2">
        <v>15077</v>
      </c>
      <c r="F80" s="2">
        <v>15077</v>
      </c>
    </row>
    <row r="81" spans="1:6" s="3" customFormat="1" ht="15">
      <c r="A81" s="16">
        <v>73</v>
      </c>
      <c r="B81" s="44"/>
      <c r="C81" s="43"/>
      <c r="D81" s="8" t="s">
        <v>63</v>
      </c>
      <c r="E81" s="2">
        <v>15077</v>
      </c>
      <c r="F81" s="2">
        <v>15077</v>
      </c>
    </row>
    <row r="82" spans="1:6" s="3" customFormat="1" ht="15">
      <c r="A82" s="16">
        <v>74</v>
      </c>
      <c r="B82" s="44"/>
      <c r="C82" s="43"/>
      <c r="D82" s="8" t="s">
        <v>18</v>
      </c>
      <c r="E82" s="2">
        <v>15077</v>
      </c>
      <c r="F82" s="2">
        <v>15077</v>
      </c>
    </row>
    <row r="83" spans="1:6" s="3" customFormat="1" ht="15.75" customHeight="1">
      <c r="A83" s="16">
        <v>75</v>
      </c>
      <c r="B83" s="42" t="s">
        <v>9</v>
      </c>
      <c r="C83" s="43" t="s">
        <v>54</v>
      </c>
      <c r="D83" s="8" t="s">
        <v>27</v>
      </c>
      <c r="E83" s="2">
        <v>7530</v>
      </c>
      <c r="F83" s="2">
        <v>7043</v>
      </c>
    </row>
    <row r="84" spans="1:6" s="3" customFormat="1" ht="15">
      <c r="A84" s="16">
        <v>76</v>
      </c>
      <c r="B84" s="42"/>
      <c r="C84" s="43"/>
      <c r="D84" s="8" t="s">
        <v>46</v>
      </c>
      <c r="E84" s="2">
        <v>15060</v>
      </c>
      <c r="F84" s="2">
        <f>5501+4216</f>
        <v>9717</v>
      </c>
    </row>
    <row r="85" spans="1:6" s="3" customFormat="1" ht="15">
      <c r="A85" s="16">
        <v>77</v>
      </c>
      <c r="B85" s="42"/>
      <c r="C85" s="43"/>
      <c r="D85" s="8" t="s">
        <v>25</v>
      </c>
      <c r="E85" s="2">
        <v>7530</v>
      </c>
      <c r="F85" s="2">
        <v>6862</v>
      </c>
    </row>
    <row r="86" spans="1:6" s="3" customFormat="1" ht="15">
      <c r="A86" s="16">
        <v>78</v>
      </c>
      <c r="B86" s="42"/>
      <c r="C86" s="43"/>
      <c r="D86" s="8" t="s">
        <v>50</v>
      </c>
      <c r="E86" s="2">
        <v>7530</v>
      </c>
      <c r="F86" s="2">
        <v>5043</v>
      </c>
    </row>
    <row r="87" spans="1:6" s="3" customFormat="1" ht="15">
      <c r="A87" s="16">
        <v>79</v>
      </c>
      <c r="B87" s="42"/>
      <c r="C87" s="43"/>
      <c r="D87" s="8" t="s">
        <v>51</v>
      </c>
      <c r="E87" s="2">
        <v>7530</v>
      </c>
      <c r="F87" s="2">
        <v>5055</v>
      </c>
    </row>
    <row r="88" spans="1:6" s="3" customFormat="1" ht="15">
      <c r="A88" s="16">
        <v>80</v>
      </c>
      <c r="B88" s="42"/>
      <c r="C88" s="43"/>
      <c r="D88" s="8" t="s">
        <v>55</v>
      </c>
      <c r="E88" s="2">
        <v>7530</v>
      </c>
      <c r="F88" s="2">
        <v>1340</v>
      </c>
    </row>
    <row r="89" spans="1:6" s="3" customFormat="1" ht="15.75" customHeight="1">
      <c r="A89" s="16">
        <v>81</v>
      </c>
      <c r="B89" s="44" t="s">
        <v>9</v>
      </c>
      <c r="C89" s="43" t="s">
        <v>207</v>
      </c>
      <c r="D89" s="8" t="s">
        <v>61</v>
      </c>
      <c r="E89" s="2">
        <v>9911</v>
      </c>
      <c r="F89" s="2">
        <f>9911+32608</f>
        <v>42519</v>
      </c>
    </row>
    <row r="90" spans="1:6" s="3" customFormat="1" ht="15">
      <c r="A90" s="16">
        <v>82</v>
      </c>
      <c r="B90" s="44"/>
      <c r="C90" s="43"/>
      <c r="D90" s="8" t="s">
        <v>196</v>
      </c>
      <c r="E90" s="2">
        <v>3688</v>
      </c>
      <c r="F90" s="2">
        <v>3688</v>
      </c>
    </row>
    <row r="91" spans="1:6" s="3" customFormat="1" ht="15">
      <c r="A91" s="16">
        <v>83</v>
      </c>
      <c r="B91" s="44"/>
      <c r="C91" s="43"/>
      <c r="D91" s="8" t="s">
        <v>197</v>
      </c>
      <c r="E91" s="2">
        <v>89708</v>
      </c>
      <c r="F91" s="2">
        <v>87961</v>
      </c>
    </row>
    <row r="92" spans="1:6" s="3" customFormat="1" ht="15">
      <c r="A92" s="16">
        <v>84</v>
      </c>
      <c r="B92" s="44"/>
      <c r="C92" s="43"/>
      <c r="D92" s="8" t="s">
        <v>198</v>
      </c>
      <c r="E92" s="2">
        <v>4282</v>
      </c>
      <c r="F92" s="2">
        <f>4282+3744</f>
        <v>8026</v>
      </c>
    </row>
    <row r="93" spans="1:6" s="3" customFormat="1" ht="15">
      <c r="A93" s="16">
        <v>85</v>
      </c>
      <c r="B93" s="44"/>
      <c r="C93" s="43"/>
      <c r="D93" s="8" t="s">
        <v>199</v>
      </c>
      <c r="E93" s="2">
        <v>23484</v>
      </c>
      <c r="F93" s="2">
        <v>23484</v>
      </c>
    </row>
    <row r="94" spans="1:6" s="3" customFormat="1" ht="15">
      <c r="A94" s="16">
        <v>86</v>
      </c>
      <c r="B94" s="18" t="s">
        <v>9</v>
      </c>
      <c r="C94" s="5" t="s">
        <v>47</v>
      </c>
      <c r="D94" s="8" t="s">
        <v>48</v>
      </c>
      <c r="E94" s="14">
        <v>47955</v>
      </c>
      <c r="F94" s="2">
        <v>47955</v>
      </c>
    </row>
    <row r="95" spans="1:6" s="3" customFormat="1" ht="15.75" customHeight="1">
      <c r="A95" s="16">
        <v>87</v>
      </c>
      <c r="B95" s="42" t="s">
        <v>9</v>
      </c>
      <c r="C95" s="43" t="s">
        <v>56</v>
      </c>
      <c r="D95" s="8" t="s">
        <v>57</v>
      </c>
      <c r="E95" s="2">
        <v>43720</v>
      </c>
      <c r="F95" s="2">
        <v>43720</v>
      </c>
    </row>
    <row r="96" spans="1:6" s="3" customFormat="1" ht="15">
      <c r="A96" s="16">
        <v>88</v>
      </c>
      <c r="B96" s="42"/>
      <c r="C96" s="43"/>
      <c r="D96" s="8" t="s">
        <v>58</v>
      </c>
      <c r="E96" s="2">
        <v>42430</v>
      </c>
      <c r="F96" s="2">
        <v>42430</v>
      </c>
    </row>
    <row r="97" spans="1:6" s="3" customFormat="1" ht="19.5" customHeight="1">
      <c r="A97" s="16">
        <v>89</v>
      </c>
      <c r="B97" s="42" t="s">
        <v>9</v>
      </c>
      <c r="C97" s="43" t="s">
        <v>409</v>
      </c>
      <c r="D97" s="8" t="s">
        <v>59</v>
      </c>
      <c r="E97" s="2">
        <v>12510</v>
      </c>
      <c r="F97" s="2">
        <v>3652</v>
      </c>
    </row>
    <row r="98" spans="1:6" s="3" customFormat="1" ht="15">
      <c r="A98" s="16">
        <v>90</v>
      </c>
      <c r="B98" s="42"/>
      <c r="C98" s="43"/>
      <c r="D98" s="8" t="s">
        <v>61</v>
      </c>
      <c r="E98" s="2">
        <v>13184</v>
      </c>
      <c r="F98" s="2">
        <v>3532</v>
      </c>
    </row>
    <row r="99" spans="1:6" s="3" customFormat="1" ht="15">
      <c r="A99" s="16">
        <v>91</v>
      </c>
      <c r="B99" s="42"/>
      <c r="C99" s="43"/>
      <c r="D99" s="8" t="s">
        <v>63</v>
      </c>
      <c r="E99" s="2">
        <v>14595</v>
      </c>
      <c r="F99" s="2">
        <v>5555</v>
      </c>
    </row>
    <row r="100" spans="1:6" s="3" customFormat="1" ht="15">
      <c r="A100" s="16">
        <v>92</v>
      </c>
      <c r="B100" s="42"/>
      <c r="C100" s="43"/>
      <c r="D100" s="8" t="s">
        <v>64</v>
      </c>
      <c r="E100" s="2">
        <v>14673</v>
      </c>
      <c r="F100" s="2">
        <v>3880</v>
      </c>
    </row>
    <row r="101" spans="1:6" s="3" customFormat="1" ht="15">
      <c r="A101" s="16">
        <v>93</v>
      </c>
      <c r="B101" s="42"/>
      <c r="C101" s="43"/>
      <c r="D101" s="8" t="s">
        <v>65</v>
      </c>
      <c r="E101" s="2">
        <v>14860</v>
      </c>
      <c r="F101" s="2">
        <v>4325</v>
      </c>
    </row>
    <row r="102" spans="1:6" s="3" customFormat="1" ht="15">
      <c r="A102" s="16">
        <v>94</v>
      </c>
      <c r="B102" s="42"/>
      <c r="C102" s="43"/>
      <c r="D102" s="8" t="s">
        <v>66</v>
      </c>
      <c r="E102" s="2">
        <v>14860</v>
      </c>
      <c r="F102" s="2">
        <v>14860</v>
      </c>
    </row>
    <row r="103" spans="1:6" s="3" customFormat="1" ht="15">
      <c r="A103" s="16">
        <v>95</v>
      </c>
      <c r="B103" s="42"/>
      <c r="C103" s="43"/>
      <c r="D103" s="8" t="s">
        <v>67</v>
      </c>
      <c r="E103" s="2">
        <v>14938</v>
      </c>
      <c r="F103" s="2">
        <v>5118</v>
      </c>
    </row>
    <row r="104" spans="1:6" s="3" customFormat="1" ht="15.75" customHeight="1">
      <c r="A104" s="16">
        <v>96</v>
      </c>
      <c r="B104" s="42" t="s">
        <v>9</v>
      </c>
      <c r="C104" s="43" t="s">
        <v>28</v>
      </c>
      <c r="D104" s="8" t="s">
        <v>167</v>
      </c>
      <c r="E104" s="2">
        <v>91846</v>
      </c>
      <c r="F104" s="2">
        <v>91846</v>
      </c>
    </row>
    <row r="105" spans="1:6" s="3" customFormat="1" ht="15">
      <c r="A105" s="16">
        <v>97</v>
      </c>
      <c r="B105" s="42"/>
      <c r="C105" s="43"/>
      <c r="D105" s="8" t="s">
        <v>72</v>
      </c>
      <c r="E105" s="2">
        <v>49479</v>
      </c>
      <c r="F105" s="2">
        <v>49479</v>
      </c>
    </row>
    <row r="106" spans="1:6" s="3" customFormat="1" ht="15">
      <c r="A106" s="16">
        <v>98</v>
      </c>
      <c r="B106" s="42"/>
      <c r="C106" s="43"/>
      <c r="D106" s="8" t="s">
        <v>74</v>
      </c>
      <c r="E106" s="2">
        <v>90573</v>
      </c>
      <c r="F106" s="2">
        <v>90573</v>
      </c>
    </row>
    <row r="107" spans="1:6" s="3" customFormat="1" ht="15">
      <c r="A107" s="16">
        <v>99</v>
      </c>
      <c r="B107" s="42"/>
      <c r="C107" s="43"/>
      <c r="D107" s="8" t="s">
        <v>75</v>
      </c>
      <c r="E107" s="2">
        <v>90742</v>
      </c>
      <c r="F107" s="2">
        <v>90742</v>
      </c>
    </row>
    <row r="108" spans="1:6" s="3" customFormat="1" ht="15">
      <c r="A108" s="16">
        <v>100</v>
      </c>
      <c r="B108" s="42"/>
      <c r="C108" s="43"/>
      <c r="D108" s="8" t="s">
        <v>76</v>
      </c>
      <c r="E108" s="2">
        <v>90189</v>
      </c>
      <c r="F108" s="2">
        <v>90189</v>
      </c>
    </row>
    <row r="109" spans="1:6" s="3" customFormat="1" ht="15">
      <c r="A109" s="16">
        <v>101</v>
      </c>
      <c r="B109" s="42"/>
      <c r="C109" s="43"/>
      <c r="D109" s="8" t="s">
        <v>73</v>
      </c>
      <c r="E109" s="2">
        <v>90874</v>
      </c>
      <c r="F109" s="2">
        <v>90874</v>
      </c>
    </row>
    <row r="110" spans="1:6" s="3" customFormat="1" ht="15">
      <c r="A110" s="16">
        <v>102</v>
      </c>
      <c r="B110" s="42"/>
      <c r="C110" s="43"/>
      <c r="D110" s="8" t="s">
        <v>60</v>
      </c>
      <c r="E110" s="2">
        <v>87799</v>
      </c>
      <c r="F110" s="2">
        <v>87799</v>
      </c>
    </row>
    <row r="111" spans="1:6" s="3" customFormat="1" ht="15">
      <c r="A111" s="16">
        <v>103</v>
      </c>
      <c r="B111" s="42"/>
      <c r="C111" s="43"/>
      <c r="D111" s="8" t="s">
        <v>61</v>
      </c>
      <c r="E111" s="2">
        <v>88783</v>
      </c>
      <c r="F111" s="2">
        <v>88783</v>
      </c>
    </row>
    <row r="112" spans="1:6" s="3" customFormat="1" ht="15.75" customHeight="1">
      <c r="A112" s="16">
        <v>104</v>
      </c>
      <c r="B112" s="44" t="s">
        <v>9</v>
      </c>
      <c r="C112" s="43" t="s">
        <v>28</v>
      </c>
      <c r="D112" s="8" t="s">
        <v>63</v>
      </c>
      <c r="E112" s="2">
        <v>96441</v>
      </c>
      <c r="F112" s="2">
        <v>96441</v>
      </c>
    </row>
    <row r="113" spans="1:6" s="3" customFormat="1" ht="15">
      <c r="A113" s="16">
        <v>105</v>
      </c>
      <c r="B113" s="44"/>
      <c r="C113" s="43"/>
      <c r="D113" s="8" t="s">
        <v>399</v>
      </c>
      <c r="E113" s="2">
        <v>90153</v>
      </c>
      <c r="F113" s="2">
        <v>90153</v>
      </c>
    </row>
    <row r="114" spans="1:6" s="3" customFormat="1" ht="15">
      <c r="A114" s="16">
        <v>106</v>
      </c>
      <c r="B114" s="44"/>
      <c r="C114" s="43"/>
      <c r="D114" s="8" t="s">
        <v>157</v>
      </c>
      <c r="E114" s="2">
        <v>90532</v>
      </c>
      <c r="F114" s="2">
        <v>90532</v>
      </c>
    </row>
    <row r="115" spans="1:6" s="3" customFormat="1" ht="15">
      <c r="A115" s="16">
        <v>107</v>
      </c>
      <c r="B115" s="44"/>
      <c r="C115" s="43"/>
      <c r="D115" s="8" t="s">
        <v>158</v>
      </c>
      <c r="E115" s="2">
        <v>45472</v>
      </c>
      <c r="F115" s="2">
        <v>45472</v>
      </c>
    </row>
    <row r="116" spans="1:6" s="3" customFormat="1" ht="15">
      <c r="A116" s="16">
        <v>108</v>
      </c>
      <c r="B116" s="44"/>
      <c r="C116" s="43"/>
      <c r="D116" s="8" t="s">
        <v>67</v>
      </c>
      <c r="E116" s="2">
        <v>91973</v>
      </c>
      <c r="F116" s="2">
        <v>91973</v>
      </c>
    </row>
    <row r="117" spans="1:6" s="3" customFormat="1" ht="15">
      <c r="A117" s="16">
        <v>109</v>
      </c>
      <c r="B117" s="44"/>
      <c r="C117" s="43"/>
      <c r="D117" s="8" t="s">
        <v>159</v>
      </c>
      <c r="E117" s="2">
        <v>46254</v>
      </c>
      <c r="F117" s="2">
        <v>46254</v>
      </c>
    </row>
    <row r="118" spans="1:6" s="3" customFormat="1" ht="15">
      <c r="A118" s="16">
        <v>110</v>
      </c>
      <c r="B118" s="44"/>
      <c r="C118" s="43"/>
      <c r="D118" s="8" t="s">
        <v>160</v>
      </c>
      <c r="E118" s="2">
        <v>43455</v>
      </c>
      <c r="F118" s="2">
        <v>43455</v>
      </c>
    </row>
    <row r="119" spans="1:6" s="3" customFormat="1" ht="15.75" customHeight="1">
      <c r="A119" s="16">
        <v>111</v>
      </c>
      <c r="B119" s="44" t="s">
        <v>286</v>
      </c>
      <c r="C119" s="43" t="s">
        <v>77</v>
      </c>
      <c r="D119" s="8" t="s">
        <v>168</v>
      </c>
      <c r="E119" s="2">
        <v>67500</v>
      </c>
      <c r="F119" s="2">
        <v>67500</v>
      </c>
    </row>
    <row r="120" spans="1:6" s="3" customFormat="1" ht="15">
      <c r="A120" s="16">
        <v>112</v>
      </c>
      <c r="B120" s="44"/>
      <c r="C120" s="43"/>
      <c r="D120" s="8" t="s">
        <v>169</v>
      </c>
      <c r="E120" s="2">
        <v>47500</v>
      </c>
      <c r="F120" s="2">
        <v>47500</v>
      </c>
    </row>
    <row r="121" spans="1:6" s="3" customFormat="1" ht="15">
      <c r="A121" s="16">
        <v>113</v>
      </c>
      <c r="B121" s="4" t="s">
        <v>9</v>
      </c>
      <c r="C121" s="5" t="s">
        <v>79</v>
      </c>
      <c r="D121" s="8" t="s">
        <v>80</v>
      </c>
      <c r="E121" s="14">
        <v>35457</v>
      </c>
      <c r="F121" s="2">
        <v>20781</v>
      </c>
    </row>
    <row r="122" spans="1:6" s="3" customFormat="1" ht="15.75" customHeight="1">
      <c r="A122" s="16">
        <v>114</v>
      </c>
      <c r="B122" s="44" t="s">
        <v>9</v>
      </c>
      <c r="C122" s="43" t="s">
        <v>327</v>
      </c>
      <c r="D122" s="8" t="s">
        <v>81</v>
      </c>
      <c r="E122" s="2">
        <v>30508</v>
      </c>
      <c r="F122" s="2">
        <v>30508</v>
      </c>
    </row>
    <row r="123" spans="1:6" s="3" customFormat="1" ht="15">
      <c r="A123" s="16">
        <v>115</v>
      </c>
      <c r="B123" s="44"/>
      <c r="C123" s="43"/>
      <c r="D123" s="8" t="s">
        <v>86</v>
      </c>
      <c r="E123" s="2">
        <v>30508</v>
      </c>
      <c r="F123" s="2">
        <v>30508</v>
      </c>
    </row>
    <row r="124" spans="1:6" s="3" customFormat="1" ht="15">
      <c r="A124" s="16">
        <v>116</v>
      </c>
      <c r="B124" s="44"/>
      <c r="C124" s="43"/>
      <c r="D124" s="8" t="s">
        <v>83</v>
      </c>
      <c r="E124" s="2">
        <v>20045</v>
      </c>
      <c r="F124" s="2">
        <v>20045</v>
      </c>
    </row>
    <row r="125" spans="1:6" s="3" customFormat="1" ht="15">
      <c r="A125" s="16">
        <v>117</v>
      </c>
      <c r="B125" s="44"/>
      <c r="C125" s="43"/>
      <c r="D125" s="8" t="s">
        <v>84</v>
      </c>
      <c r="E125" s="2">
        <v>20045</v>
      </c>
      <c r="F125" s="2">
        <v>20045</v>
      </c>
    </row>
    <row r="126" spans="1:6" s="3" customFormat="1" ht="15">
      <c r="A126" s="16">
        <v>118</v>
      </c>
      <c r="B126" s="44"/>
      <c r="C126" s="43"/>
      <c r="D126" s="8" t="s">
        <v>82</v>
      </c>
      <c r="E126" s="2">
        <v>20045</v>
      </c>
      <c r="F126" s="2">
        <v>20045</v>
      </c>
    </row>
    <row r="127" spans="1:6" s="3" customFormat="1" ht="15">
      <c r="A127" s="16">
        <v>119</v>
      </c>
      <c r="B127" s="44"/>
      <c r="C127" s="43"/>
      <c r="D127" s="8" t="s">
        <v>85</v>
      </c>
      <c r="E127" s="2">
        <v>30508</v>
      </c>
      <c r="F127" s="2">
        <v>30508</v>
      </c>
    </row>
    <row r="128" spans="1:6" s="3" customFormat="1" ht="15.75" customHeight="1">
      <c r="A128" s="16">
        <v>120</v>
      </c>
      <c r="B128" s="44" t="s">
        <v>9</v>
      </c>
      <c r="C128" s="43" t="s">
        <v>39</v>
      </c>
      <c r="D128" s="8" t="s">
        <v>87</v>
      </c>
      <c r="E128" s="2">
        <v>85636</v>
      </c>
      <c r="F128" s="2">
        <v>85636</v>
      </c>
    </row>
    <row r="129" spans="1:6" s="3" customFormat="1" ht="15">
      <c r="A129" s="16">
        <v>121</v>
      </c>
      <c r="B129" s="44"/>
      <c r="C129" s="43"/>
      <c r="D129" s="8" t="s">
        <v>88</v>
      </c>
      <c r="E129" s="2">
        <v>138905</v>
      </c>
      <c r="F129" s="2">
        <v>142359</v>
      </c>
    </row>
    <row r="130" spans="1:6" s="3" customFormat="1" ht="15">
      <c r="A130" s="16">
        <v>122</v>
      </c>
      <c r="B130" s="44"/>
      <c r="C130" s="43"/>
      <c r="D130" s="8" t="s">
        <v>89</v>
      </c>
      <c r="E130" s="2">
        <v>72008</v>
      </c>
      <c r="F130" s="2">
        <v>71756</v>
      </c>
    </row>
    <row r="131" spans="1:6" s="3" customFormat="1" ht="15">
      <c r="A131" s="16">
        <v>123</v>
      </c>
      <c r="B131" s="44"/>
      <c r="C131" s="43"/>
      <c r="D131" s="8" t="s">
        <v>90</v>
      </c>
      <c r="E131" s="2">
        <v>67384</v>
      </c>
      <c r="F131" s="2">
        <v>54820</v>
      </c>
    </row>
    <row r="132" spans="1:6" s="3" customFormat="1" ht="15">
      <c r="A132" s="16">
        <v>124</v>
      </c>
      <c r="B132" s="4" t="s">
        <v>9</v>
      </c>
      <c r="C132" s="5" t="s">
        <v>39</v>
      </c>
      <c r="D132" s="8" t="s">
        <v>195</v>
      </c>
      <c r="E132" s="14">
        <v>75966</v>
      </c>
      <c r="F132" s="2">
        <v>75966</v>
      </c>
    </row>
    <row r="133" spans="1:6" s="3" customFormat="1" ht="15.75" customHeight="1">
      <c r="A133" s="16">
        <v>125</v>
      </c>
      <c r="B133" s="44" t="s">
        <v>9</v>
      </c>
      <c r="C133" s="43" t="s">
        <v>227</v>
      </c>
      <c r="D133" s="8" t="s">
        <v>91</v>
      </c>
      <c r="E133" s="2">
        <v>20769</v>
      </c>
      <c r="F133" s="2">
        <v>20769</v>
      </c>
    </row>
    <row r="134" spans="1:6" s="3" customFormat="1" ht="15">
      <c r="A134" s="16">
        <v>126</v>
      </c>
      <c r="B134" s="44"/>
      <c r="C134" s="43"/>
      <c r="D134" s="8" t="s">
        <v>92</v>
      </c>
      <c r="E134" s="2">
        <v>20769</v>
      </c>
      <c r="F134" s="2">
        <v>20769</v>
      </c>
    </row>
    <row r="135" spans="1:6" s="3" customFormat="1" ht="15">
      <c r="A135" s="16">
        <v>127</v>
      </c>
      <c r="B135" s="44"/>
      <c r="C135" s="43"/>
      <c r="D135" s="8" t="s">
        <v>93</v>
      </c>
      <c r="E135" s="2">
        <v>20769</v>
      </c>
      <c r="F135" s="2">
        <v>20769</v>
      </c>
    </row>
    <row r="136" spans="1:6" s="3" customFormat="1" ht="15">
      <c r="A136" s="16">
        <v>128</v>
      </c>
      <c r="B136" s="44"/>
      <c r="C136" s="43"/>
      <c r="D136" s="8" t="s">
        <v>94</v>
      </c>
      <c r="E136" s="2">
        <v>20769</v>
      </c>
      <c r="F136" s="2">
        <v>20769</v>
      </c>
    </row>
    <row r="137" spans="1:6" s="3" customFormat="1" ht="15">
      <c r="A137" s="16">
        <v>129</v>
      </c>
      <c r="B137" s="44"/>
      <c r="C137" s="43"/>
      <c r="D137" s="8" t="s">
        <v>95</v>
      </c>
      <c r="E137" s="2">
        <v>20637</v>
      </c>
      <c r="F137" s="2">
        <v>20637</v>
      </c>
    </row>
    <row r="138" spans="1:6" s="3" customFormat="1" ht="15">
      <c r="A138" s="16">
        <v>130</v>
      </c>
      <c r="B138" s="44"/>
      <c r="C138" s="43"/>
      <c r="D138" s="8" t="s">
        <v>96</v>
      </c>
      <c r="E138" s="2">
        <v>21004</v>
      </c>
      <c r="F138" s="2">
        <v>21004</v>
      </c>
    </row>
    <row r="139" spans="1:6" s="3" customFormat="1" ht="30">
      <c r="A139" s="16">
        <v>131</v>
      </c>
      <c r="B139" s="4" t="s">
        <v>9</v>
      </c>
      <c r="C139" s="5" t="s">
        <v>97</v>
      </c>
      <c r="D139" s="8" t="s">
        <v>98</v>
      </c>
      <c r="E139" s="14">
        <v>89937</v>
      </c>
      <c r="F139" s="2">
        <v>89937</v>
      </c>
    </row>
    <row r="140" spans="1:6" s="3" customFormat="1" ht="15.75" customHeight="1">
      <c r="A140" s="16">
        <v>132</v>
      </c>
      <c r="B140" s="44" t="s">
        <v>99</v>
      </c>
      <c r="C140" s="43" t="s">
        <v>100</v>
      </c>
      <c r="D140" s="8" t="s">
        <v>101</v>
      </c>
      <c r="E140" s="2">
        <v>10053.39</v>
      </c>
      <c r="F140" s="2">
        <v>10053.39</v>
      </c>
    </row>
    <row r="141" spans="1:6" s="3" customFormat="1" ht="15">
      <c r="A141" s="16">
        <v>133</v>
      </c>
      <c r="B141" s="44"/>
      <c r="C141" s="43"/>
      <c r="D141" s="8" t="s">
        <v>131</v>
      </c>
      <c r="E141" s="2">
        <v>10053.39</v>
      </c>
      <c r="F141" s="2">
        <v>10053.39</v>
      </c>
    </row>
    <row r="142" spans="1:6" s="3" customFormat="1" ht="15">
      <c r="A142" s="16">
        <v>134</v>
      </c>
      <c r="B142" s="44"/>
      <c r="C142" s="43"/>
      <c r="D142" s="8" t="s">
        <v>102</v>
      </c>
      <c r="E142" s="2">
        <v>10053.39</v>
      </c>
      <c r="F142" s="2">
        <v>10053.39</v>
      </c>
    </row>
    <row r="143" spans="1:6" s="3" customFormat="1" ht="15">
      <c r="A143" s="16">
        <v>135</v>
      </c>
      <c r="B143" s="44"/>
      <c r="C143" s="43"/>
      <c r="D143" s="8" t="s">
        <v>103</v>
      </c>
      <c r="E143" s="2">
        <v>20106.78</v>
      </c>
      <c r="F143" s="2">
        <v>20106.78</v>
      </c>
    </row>
    <row r="144" spans="1:6" s="3" customFormat="1" ht="15">
      <c r="A144" s="16">
        <v>136</v>
      </c>
      <c r="B144" s="44"/>
      <c r="C144" s="43"/>
      <c r="D144" s="8" t="s">
        <v>7</v>
      </c>
      <c r="E144" s="2">
        <v>10053.39</v>
      </c>
      <c r="F144" s="2">
        <v>10053.39</v>
      </c>
    </row>
    <row r="145" spans="1:6" s="3" customFormat="1" ht="15">
      <c r="A145" s="16">
        <v>137</v>
      </c>
      <c r="B145" s="44"/>
      <c r="C145" s="43"/>
      <c r="D145" s="8" t="s">
        <v>104</v>
      </c>
      <c r="E145" s="2">
        <v>10053.39</v>
      </c>
      <c r="F145" s="2">
        <v>10053.39</v>
      </c>
    </row>
    <row r="146" spans="1:6" s="3" customFormat="1" ht="15">
      <c r="A146" s="16">
        <v>138</v>
      </c>
      <c r="B146" s="44"/>
      <c r="C146" s="43"/>
      <c r="D146" s="8" t="s">
        <v>105</v>
      </c>
      <c r="E146" s="2">
        <v>10053.39</v>
      </c>
      <c r="F146" s="2">
        <v>10053.39</v>
      </c>
    </row>
    <row r="147" spans="1:6" s="3" customFormat="1" ht="15">
      <c r="A147" s="16">
        <v>139</v>
      </c>
      <c r="B147" s="44"/>
      <c r="C147" s="43"/>
      <c r="D147" s="8" t="s">
        <v>37</v>
      </c>
      <c r="E147" s="2">
        <v>10053.39</v>
      </c>
      <c r="F147" s="2">
        <v>10053.39</v>
      </c>
    </row>
    <row r="148" spans="1:6" s="3" customFormat="1" ht="15">
      <c r="A148" s="16">
        <v>140</v>
      </c>
      <c r="B148" s="44"/>
      <c r="C148" s="43"/>
      <c r="D148" s="8" t="s">
        <v>108</v>
      </c>
      <c r="E148" s="2">
        <v>40213.56</v>
      </c>
      <c r="F148" s="2">
        <v>40213.56</v>
      </c>
    </row>
    <row r="149" spans="1:6" s="3" customFormat="1" ht="15">
      <c r="A149" s="16">
        <v>141</v>
      </c>
      <c r="B149" s="44"/>
      <c r="C149" s="43"/>
      <c r="D149" s="8" t="s">
        <v>109</v>
      </c>
      <c r="E149" s="2">
        <v>10053.39</v>
      </c>
      <c r="F149" s="2">
        <v>10053.39</v>
      </c>
    </row>
    <row r="150" spans="1:6" s="3" customFormat="1" ht="15">
      <c r="A150" s="16">
        <v>142</v>
      </c>
      <c r="B150" s="44"/>
      <c r="C150" s="43"/>
      <c r="D150" s="8" t="s">
        <v>110</v>
      </c>
      <c r="E150" s="2">
        <v>10053.39</v>
      </c>
      <c r="F150" s="2">
        <v>10053.39</v>
      </c>
    </row>
    <row r="151" spans="1:6" s="3" customFormat="1" ht="15">
      <c r="A151" s="16">
        <v>143</v>
      </c>
      <c r="B151" s="44"/>
      <c r="C151" s="43"/>
      <c r="D151" s="8" t="s">
        <v>111</v>
      </c>
      <c r="E151" s="2">
        <v>40213.56</v>
      </c>
      <c r="F151" s="2">
        <v>40213.56</v>
      </c>
    </row>
    <row r="152" spans="1:6" s="3" customFormat="1" ht="15">
      <c r="A152" s="16">
        <v>144</v>
      </c>
      <c r="B152" s="44"/>
      <c r="C152" s="43"/>
      <c r="D152" s="8" t="s">
        <v>112</v>
      </c>
      <c r="E152" s="2">
        <v>20106.78</v>
      </c>
      <c r="F152" s="2">
        <f>10053.39+10053.39</f>
        <v>20106.78</v>
      </c>
    </row>
    <row r="153" spans="1:6" s="3" customFormat="1" ht="15">
      <c r="A153" s="16">
        <v>145</v>
      </c>
      <c r="B153" s="44"/>
      <c r="C153" s="43"/>
      <c r="D153" s="8" t="s">
        <v>113</v>
      </c>
      <c r="E153" s="2">
        <v>10053.39</v>
      </c>
      <c r="F153" s="2">
        <f>10053.39+10053.39</f>
        <v>20106.78</v>
      </c>
    </row>
    <row r="154" spans="1:6" s="3" customFormat="1" ht="15">
      <c r="A154" s="16">
        <v>146</v>
      </c>
      <c r="B154" s="44"/>
      <c r="C154" s="43"/>
      <c r="D154" s="8" t="s">
        <v>114</v>
      </c>
      <c r="E154" s="2">
        <v>10053.39</v>
      </c>
      <c r="F154" s="2">
        <f>10053.39+10053.39</f>
        <v>20106.78</v>
      </c>
    </row>
    <row r="155" spans="1:6" s="3" customFormat="1" ht="15.75" customHeight="1">
      <c r="A155" s="16">
        <v>147</v>
      </c>
      <c r="B155" s="44" t="s">
        <v>9</v>
      </c>
      <c r="C155" s="43" t="s">
        <v>120</v>
      </c>
      <c r="D155" s="8" t="s">
        <v>109</v>
      </c>
      <c r="E155" s="2">
        <v>11766</v>
      </c>
      <c r="F155" s="2">
        <v>11766</v>
      </c>
    </row>
    <row r="156" spans="1:6" s="3" customFormat="1" ht="15">
      <c r="A156" s="16">
        <v>148</v>
      </c>
      <c r="B156" s="44"/>
      <c r="C156" s="43"/>
      <c r="D156" s="8" t="s">
        <v>110</v>
      </c>
      <c r="E156" s="2">
        <v>1765</v>
      </c>
      <c r="F156" s="2">
        <v>1765</v>
      </c>
    </row>
    <row r="157" spans="1:6" s="3" customFormat="1" ht="15">
      <c r="A157" s="16">
        <v>149</v>
      </c>
      <c r="B157" s="44"/>
      <c r="C157" s="43"/>
      <c r="D157" s="8" t="s">
        <v>108</v>
      </c>
      <c r="E157" s="2">
        <v>35881</v>
      </c>
      <c r="F157" s="2">
        <v>35881</v>
      </c>
    </row>
    <row r="158" spans="1:6" s="3" customFormat="1" ht="15">
      <c r="A158" s="16">
        <v>150</v>
      </c>
      <c r="B158" s="44"/>
      <c r="C158" s="43"/>
      <c r="D158" s="8" t="s">
        <v>112</v>
      </c>
      <c r="E158" s="2">
        <v>19136</v>
      </c>
      <c r="F158" s="2">
        <v>19136</v>
      </c>
    </row>
    <row r="159" spans="1:6" s="3" customFormat="1" ht="15">
      <c r="A159" s="16">
        <v>151</v>
      </c>
      <c r="B159" s="44"/>
      <c r="C159" s="43"/>
      <c r="D159" s="8" t="s">
        <v>121</v>
      </c>
      <c r="E159" s="2">
        <v>30463</v>
      </c>
      <c r="F159" s="2">
        <v>30463</v>
      </c>
    </row>
    <row r="160" spans="1:6" s="3" customFormat="1" ht="15.75" customHeight="1">
      <c r="A160" s="16">
        <v>152</v>
      </c>
      <c r="B160" s="44" t="s">
        <v>127</v>
      </c>
      <c r="C160" s="43" t="s">
        <v>154</v>
      </c>
      <c r="D160" s="8" t="s">
        <v>122</v>
      </c>
      <c r="E160" s="2">
        <v>49266.73</v>
      </c>
      <c r="F160" s="2">
        <v>49266.73</v>
      </c>
    </row>
    <row r="161" spans="1:6" s="3" customFormat="1" ht="15">
      <c r="A161" s="16">
        <v>153</v>
      </c>
      <c r="B161" s="44"/>
      <c r="C161" s="43"/>
      <c r="D161" s="8" t="s">
        <v>124</v>
      </c>
      <c r="E161" s="2">
        <v>48991</v>
      </c>
      <c r="F161" s="2">
        <v>48991</v>
      </c>
    </row>
    <row r="162" spans="1:6" s="3" customFormat="1" ht="15.75" customHeight="1">
      <c r="A162" s="16">
        <v>154</v>
      </c>
      <c r="B162" s="44" t="s">
        <v>127</v>
      </c>
      <c r="C162" s="43" t="s">
        <v>154</v>
      </c>
      <c r="D162" s="8" t="s">
        <v>123</v>
      </c>
      <c r="E162" s="2">
        <v>48991</v>
      </c>
      <c r="F162" s="2">
        <v>48991</v>
      </c>
    </row>
    <row r="163" spans="1:6" s="3" customFormat="1" ht="15">
      <c r="A163" s="16">
        <v>155</v>
      </c>
      <c r="B163" s="44"/>
      <c r="C163" s="43"/>
      <c r="D163" s="8" t="s">
        <v>138</v>
      </c>
      <c r="E163" s="2">
        <v>48991</v>
      </c>
      <c r="F163" s="2">
        <v>48991</v>
      </c>
    </row>
    <row r="164" spans="1:6" s="3" customFormat="1" ht="15.75" customHeight="1">
      <c r="A164" s="16">
        <v>156</v>
      </c>
      <c r="B164" s="44" t="s">
        <v>127</v>
      </c>
      <c r="C164" s="43" t="s">
        <v>154</v>
      </c>
      <c r="D164" s="8" t="s">
        <v>125</v>
      </c>
      <c r="E164" s="2">
        <v>49266.73</v>
      </c>
      <c r="F164" s="2">
        <v>49266.73</v>
      </c>
    </row>
    <row r="165" spans="1:6" s="3" customFormat="1" ht="15">
      <c r="A165" s="16">
        <v>157</v>
      </c>
      <c r="B165" s="44"/>
      <c r="C165" s="43"/>
      <c r="D165" s="8" t="s">
        <v>126</v>
      </c>
      <c r="E165" s="2">
        <v>46461.15</v>
      </c>
      <c r="F165" s="2">
        <v>46461.15</v>
      </c>
    </row>
    <row r="166" spans="1:6" s="3" customFormat="1" ht="15.75" customHeight="1">
      <c r="A166" s="16">
        <v>158</v>
      </c>
      <c r="B166" s="44" t="s">
        <v>127</v>
      </c>
      <c r="C166" s="43" t="s">
        <v>154</v>
      </c>
      <c r="D166" s="8" t="s">
        <v>140</v>
      </c>
      <c r="E166" s="2">
        <v>35315.29</v>
      </c>
      <c r="F166" s="2">
        <v>35315.29</v>
      </c>
    </row>
    <row r="167" spans="1:6" s="3" customFormat="1" ht="15">
      <c r="A167" s="16">
        <v>159</v>
      </c>
      <c r="B167" s="44"/>
      <c r="C167" s="43"/>
      <c r="D167" s="8" t="s">
        <v>221</v>
      </c>
      <c r="E167" s="2">
        <v>14393.86</v>
      </c>
      <c r="F167" s="2">
        <v>14393.86</v>
      </c>
    </row>
    <row r="168" spans="1:6" s="3" customFormat="1" ht="15">
      <c r="A168" s="16">
        <v>160</v>
      </c>
      <c r="B168" s="44"/>
      <c r="C168" s="43"/>
      <c r="D168" s="8" t="s">
        <v>222</v>
      </c>
      <c r="E168" s="2">
        <v>14393.86</v>
      </c>
      <c r="F168" s="2">
        <v>14393.86</v>
      </c>
    </row>
    <row r="169" spans="1:6" s="3" customFormat="1" ht="15">
      <c r="A169" s="16">
        <v>161</v>
      </c>
      <c r="B169" s="44"/>
      <c r="C169" s="43"/>
      <c r="D169" s="8" t="s">
        <v>139</v>
      </c>
      <c r="E169" s="2">
        <v>35894.46</v>
      </c>
      <c r="F169" s="2">
        <v>35894.46</v>
      </c>
    </row>
    <row r="170" spans="1:6" s="3" customFormat="1" ht="15.75" customHeight="1">
      <c r="A170" s="16">
        <v>162</v>
      </c>
      <c r="B170" s="44" t="s">
        <v>127</v>
      </c>
      <c r="C170" s="43" t="s">
        <v>154</v>
      </c>
      <c r="D170" s="8" t="s">
        <v>147</v>
      </c>
      <c r="E170" s="2">
        <v>17529.82</v>
      </c>
      <c r="F170" s="2">
        <v>17529.82</v>
      </c>
    </row>
    <row r="171" spans="1:6" s="3" customFormat="1" ht="15">
      <c r="A171" s="16">
        <v>163</v>
      </c>
      <c r="B171" s="44"/>
      <c r="C171" s="43"/>
      <c r="D171" s="8" t="s">
        <v>148</v>
      </c>
      <c r="E171" s="2">
        <v>14400.22</v>
      </c>
      <c r="F171" s="2">
        <v>14400.22</v>
      </c>
    </row>
    <row r="172" spans="1:6" s="3" customFormat="1" ht="15">
      <c r="A172" s="16">
        <v>164</v>
      </c>
      <c r="B172" s="44"/>
      <c r="C172" s="43"/>
      <c r="D172" s="8" t="s">
        <v>149</v>
      </c>
      <c r="E172" s="2">
        <v>30551.4</v>
      </c>
      <c r="F172" s="2">
        <v>30551.4</v>
      </c>
    </row>
    <row r="173" spans="1:6" s="3" customFormat="1" ht="15">
      <c r="A173" s="16">
        <v>165</v>
      </c>
      <c r="B173" s="44"/>
      <c r="C173" s="43"/>
      <c r="D173" s="8" t="s">
        <v>150</v>
      </c>
      <c r="E173" s="2">
        <v>30551.4</v>
      </c>
      <c r="F173" s="2">
        <v>30551.4</v>
      </c>
    </row>
    <row r="174" spans="1:6" s="3" customFormat="1" ht="15.75" customHeight="1">
      <c r="A174" s="16">
        <v>166</v>
      </c>
      <c r="B174" s="44" t="s">
        <v>127</v>
      </c>
      <c r="C174" s="43" t="s">
        <v>154</v>
      </c>
      <c r="D174" s="8" t="s">
        <v>151</v>
      </c>
      <c r="E174" s="2">
        <v>28621.54</v>
      </c>
      <c r="F174" s="2">
        <v>28621.54</v>
      </c>
    </row>
    <row r="175" spans="1:6" s="3" customFormat="1" ht="15">
      <c r="A175" s="16">
        <v>167</v>
      </c>
      <c r="B175" s="44"/>
      <c r="C175" s="43"/>
      <c r="D175" s="8" t="s">
        <v>152</v>
      </c>
      <c r="E175" s="2">
        <v>28621.54</v>
      </c>
      <c r="F175" s="2">
        <v>28621.54</v>
      </c>
    </row>
    <row r="176" spans="1:6" s="3" customFormat="1" ht="15">
      <c r="A176" s="16">
        <v>168</v>
      </c>
      <c r="B176" s="44"/>
      <c r="C176" s="43"/>
      <c r="D176" s="8" t="s">
        <v>220</v>
      </c>
      <c r="E176" s="2">
        <v>14124.49</v>
      </c>
      <c r="F176" s="2">
        <v>14124.49</v>
      </c>
    </row>
    <row r="177" spans="1:6" s="3" customFormat="1" ht="15">
      <c r="A177" s="16">
        <v>169</v>
      </c>
      <c r="B177" s="44"/>
      <c r="C177" s="43"/>
      <c r="D177" s="8" t="s">
        <v>153</v>
      </c>
      <c r="E177" s="2">
        <v>28621.54</v>
      </c>
      <c r="F177" s="2">
        <v>28621.54</v>
      </c>
    </row>
    <row r="178" spans="1:6" s="3" customFormat="1" ht="15.75" customHeight="1">
      <c r="A178" s="16">
        <v>170</v>
      </c>
      <c r="B178" s="44" t="s">
        <v>127</v>
      </c>
      <c r="C178" s="43" t="s">
        <v>154</v>
      </c>
      <c r="D178" s="8" t="s">
        <v>178</v>
      </c>
      <c r="E178" s="2">
        <v>35693.7</v>
      </c>
      <c r="F178" s="2">
        <v>35693.7</v>
      </c>
    </row>
    <row r="179" spans="1:6" s="3" customFormat="1" ht="15">
      <c r="A179" s="16">
        <v>171</v>
      </c>
      <c r="B179" s="44"/>
      <c r="C179" s="43"/>
      <c r="D179" s="8" t="s">
        <v>179</v>
      </c>
      <c r="E179" s="2">
        <v>25443.41</v>
      </c>
      <c r="F179" s="2">
        <v>25443.41</v>
      </c>
    </row>
    <row r="180" spans="1:6" s="3" customFormat="1" ht="15">
      <c r="A180" s="16">
        <v>172</v>
      </c>
      <c r="B180" s="44"/>
      <c r="C180" s="43"/>
      <c r="D180" s="8" t="s">
        <v>180</v>
      </c>
      <c r="E180" s="2">
        <v>12918.14</v>
      </c>
      <c r="F180" s="2">
        <v>12918.14</v>
      </c>
    </row>
    <row r="181" spans="1:6" s="3" customFormat="1" ht="16.5" customHeight="1">
      <c r="A181" s="16">
        <v>173</v>
      </c>
      <c r="B181" s="44"/>
      <c r="C181" s="43"/>
      <c r="D181" s="8" t="s">
        <v>181</v>
      </c>
      <c r="E181" s="2">
        <v>25670.85</v>
      </c>
      <c r="F181" s="2">
        <v>25670.85</v>
      </c>
    </row>
    <row r="182" spans="1:6" s="3" customFormat="1" ht="15.75" customHeight="1">
      <c r="A182" s="16">
        <v>174</v>
      </c>
      <c r="B182" s="44" t="s">
        <v>127</v>
      </c>
      <c r="C182" s="43" t="s">
        <v>154</v>
      </c>
      <c r="D182" s="8" t="s">
        <v>186</v>
      </c>
      <c r="E182" s="2">
        <v>13848.76</v>
      </c>
      <c r="F182" s="2">
        <v>13848.76</v>
      </c>
    </row>
    <row r="183" spans="1:6" s="3" customFormat="1" ht="15">
      <c r="A183" s="16">
        <v>175</v>
      </c>
      <c r="B183" s="44"/>
      <c r="C183" s="43"/>
      <c r="D183" s="8" t="s">
        <v>187</v>
      </c>
      <c r="E183" s="2">
        <v>28621.54</v>
      </c>
      <c r="F183" s="2">
        <v>28621.54</v>
      </c>
    </row>
    <row r="184" spans="1:6" s="3" customFormat="1" ht="15">
      <c r="A184" s="16">
        <v>176</v>
      </c>
      <c r="B184" s="44"/>
      <c r="C184" s="43"/>
      <c r="D184" s="8" t="s">
        <v>188</v>
      </c>
      <c r="E184" s="2">
        <v>28621.54</v>
      </c>
      <c r="F184" s="2">
        <v>28621.54</v>
      </c>
    </row>
    <row r="185" spans="1:6" s="3" customFormat="1" ht="15">
      <c r="A185" s="16">
        <v>177</v>
      </c>
      <c r="B185" s="44"/>
      <c r="C185" s="43"/>
      <c r="D185" s="8" t="s">
        <v>189</v>
      </c>
      <c r="E185" s="2">
        <v>28621.54</v>
      </c>
      <c r="F185" s="2">
        <v>28621.54</v>
      </c>
    </row>
    <row r="186" spans="1:6" s="3" customFormat="1" ht="15.75" customHeight="1">
      <c r="A186" s="16">
        <v>178</v>
      </c>
      <c r="B186" s="44" t="s">
        <v>127</v>
      </c>
      <c r="C186" s="43" t="s">
        <v>154</v>
      </c>
      <c r="D186" s="8" t="s">
        <v>182</v>
      </c>
      <c r="E186" s="2">
        <v>25519.14</v>
      </c>
      <c r="F186" s="2">
        <v>25519.14</v>
      </c>
    </row>
    <row r="187" spans="1:6" s="3" customFormat="1" ht="15">
      <c r="A187" s="16">
        <v>179</v>
      </c>
      <c r="B187" s="44"/>
      <c r="C187" s="43"/>
      <c r="D187" s="8" t="s">
        <v>183</v>
      </c>
      <c r="E187" s="2">
        <v>27766.4</v>
      </c>
      <c r="F187" s="2">
        <v>27766.4</v>
      </c>
    </row>
    <row r="188" spans="1:6" s="3" customFormat="1" ht="15">
      <c r="A188" s="16">
        <v>180</v>
      </c>
      <c r="B188" s="44"/>
      <c r="C188" s="43"/>
      <c r="D188" s="8" t="s">
        <v>184</v>
      </c>
      <c r="E188" s="2">
        <v>27001.22</v>
      </c>
      <c r="F188" s="2">
        <v>27001.22</v>
      </c>
    </row>
    <row r="189" spans="1:6" s="3" customFormat="1" ht="15">
      <c r="A189" s="16">
        <v>181</v>
      </c>
      <c r="B189" s="44"/>
      <c r="C189" s="43"/>
      <c r="D189" s="8" t="s">
        <v>185</v>
      </c>
      <c r="E189" s="2">
        <v>14296.8</v>
      </c>
      <c r="F189" s="2">
        <v>14296.8</v>
      </c>
    </row>
    <row r="190" spans="1:6" s="3" customFormat="1" ht="15.75" customHeight="1">
      <c r="A190" s="16">
        <v>182</v>
      </c>
      <c r="B190" s="44" t="s">
        <v>127</v>
      </c>
      <c r="C190" s="43" t="s">
        <v>154</v>
      </c>
      <c r="D190" s="8" t="s">
        <v>190</v>
      </c>
      <c r="E190" s="2">
        <v>25788</v>
      </c>
      <c r="F190" s="2">
        <v>25788</v>
      </c>
    </row>
    <row r="191" spans="1:6" s="3" customFormat="1" ht="15">
      <c r="A191" s="16">
        <v>183</v>
      </c>
      <c r="B191" s="44"/>
      <c r="C191" s="43"/>
      <c r="D191" s="8" t="s">
        <v>191</v>
      </c>
      <c r="E191" s="2">
        <v>25843.16</v>
      </c>
      <c r="F191" s="2">
        <v>25843.16</v>
      </c>
    </row>
    <row r="192" spans="1:6" s="3" customFormat="1" ht="15.75" customHeight="1">
      <c r="A192" s="16">
        <v>184</v>
      </c>
      <c r="B192" s="44" t="s">
        <v>127</v>
      </c>
      <c r="C192" s="43" t="s">
        <v>154</v>
      </c>
      <c r="D192" s="8" t="s">
        <v>192</v>
      </c>
      <c r="E192" s="2">
        <v>13745.34</v>
      </c>
      <c r="F192" s="2">
        <v>13745.34</v>
      </c>
    </row>
    <row r="193" spans="1:6" s="3" customFormat="1" ht="15">
      <c r="A193" s="16">
        <v>185</v>
      </c>
      <c r="B193" s="44"/>
      <c r="C193" s="43"/>
      <c r="D193" s="8" t="s">
        <v>193</v>
      </c>
      <c r="E193" s="2">
        <v>25567.43</v>
      </c>
      <c r="F193" s="2">
        <v>25567.43</v>
      </c>
    </row>
    <row r="194" spans="1:6" s="3" customFormat="1" ht="15">
      <c r="A194" s="16">
        <v>186</v>
      </c>
      <c r="B194" s="44"/>
      <c r="C194" s="43"/>
      <c r="D194" s="8" t="s">
        <v>194</v>
      </c>
      <c r="E194" s="2">
        <v>25898.3</v>
      </c>
      <c r="F194" s="2">
        <v>25898.3</v>
      </c>
    </row>
    <row r="195" spans="1:6" s="3" customFormat="1" ht="15.75" customHeight="1">
      <c r="A195" s="16">
        <v>187</v>
      </c>
      <c r="B195" s="44" t="s">
        <v>127</v>
      </c>
      <c r="C195" s="43" t="s">
        <v>154</v>
      </c>
      <c r="D195" s="8" t="s">
        <v>215</v>
      </c>
      <c r="E195" s="2">
        <v>42456.08</v>
      </c>
      <c r="F195" s="2">
        <v>42456.08</v>
      </c>
    </row>
    <row r="196" spans="1:6" s="3" customFormat="1" ht="15">
      <c r="A196" s="16">
        <v>188</v>
      </c>
      <c r="B196" s="44"/>
      <c r="C196" s="43"/>
      <c r="D196" s="8" t="s">
        <v>216</v>
      </c>
      <c r="E196" s="2">
        <v>14675.96</v>
      </c>
      <c r="F196" s="2">
        <v>14675.96</v>
      </c>
    </row>
    <row r="197" spans="1:6" s="3" customFormat="1" ht="15">
      <c r="A197" s="16">
        <v>189</v>
      </c>
      <c r="B197" s="44"/>
      <c r="C197" s="43"/>
      <c r="D197" s="8" t="s">
        <v>217</v>
      </c>
      <c r="E197" s="2">
        <v>14296.8</v>
      </c>
      <c r="F197" s="2">
        <v>14296.8</v>
      </c>
    </row>
    <row r="198" spans="1:6" s="3" customFormat="1" ht="15">
      <c r="A198" s="16">
        <v>190</v>
      </c>
      <c r="B198" s="44"/>
      <c r="C198" s="43"/>
      <c r="D198" s="8" t="s">
        <v>218</v>
      </c>
      <c r="E198" s="2">
        <v>14296.8</v>
      </c>
      <c r="F198" s="2">
        <v>14296.8</v>
      </c>
    </row>
    <row r="199" spans="1:6" s="3" customFormat="1" ht="15">
      <c r="A199" s="16">
        <v>191</v>
      </c>
      <c r="B199" s="44"/>
      <c r="C199" s="43"/>
      <c r="D199" s="8" t="s">
        <v>219</v>
      </c>
      <c r="E199" s="2">
        <v>14124.49</v>
      </c>
      <c r="F199" s="2">
        <v>14124.49</v>
      </c>
    </row>
    <row r="200" spans="1:6" s="3" customFormat="1" ht="15.75" customHeight="1">
      <c r="A200" s="16">
        <v>192</v>
      </c>
      <c r="B200" s="44" t="s">
        <v>127</v>
      </c>
      <c r="C200" s="43" t="s">
        <v>154</v>
      </c>
      <c r="D200" s="8" t="s">
        <v>231</v>
      </c>
      <c r="E200" s="2">
        <v>53126.96</v>
      </c>
      <c r="F200" s="2">
        <v>53126.96</v>
      </c>
    </row>
    <row r="201" spans="1:6" s="3" customFormat="1" ht="15">
      <c r="A201" s="16">
        <v>193</v>
      </c>
      <c r="B201" s="44"/>
      <c r="C201" s="43"/>
      <c r="D201" s="8" t="s">
        <v>232</v>
      </c>
      <c r="E201" s="6">
        <v>14296.8</v>
      </c>
      <c r="F201" s="6">
        <v>14296.8</v>
      </c>
    </row>
    <row r="202" spans="1:6" s="3" customFormat="1" ht="15.75" customHeight="1">
      <c r="A202" s="16">
        <v>194</v>
      </c>
      <c r="B202" s="44" t="s">
        <v>127</v>
      </c>
      <c r="C202" s="43" t="s">
        <v>154</v>
      </c>
      <c r="D202" s="8" t="s">
        <v>264</v>
      </c>
      <c r="E202" s="2">
        <v>37492.94</v>
      </c>
      <c r="F202" s="2">
        <v>37492.94</v>
      </c>
    </row>
    <row r="203" spans="1:6" s="3" customFormat="1" ht="15">
      <c r="A203" s="16">
        <v>195</v>
      </c>
      <c r="B203" s="44"/>
      <c r="C203" s="43"/>
      <c r="D203" s="8" t="s">
        <v>265</v>
      </c>
      <c r="E203" s="2">
        <v>52996.09</v>
      </c>
      <c r="F203" s="2">
        <v>52996.09</v>
      </c>
    </row>
    <row r="204" spans="1:6" s="3" customFormat="1" ht="15.75" customHeight="1">
      <c r="A204" s="16">
        <v>196</v>
      </c>
      <c r="B204" s="44" t="s">
        <v>127</v>
      </c>
      <c r="C204" s="43" t="s">
        <v>154</v>
      </c>
      <c r="D204" s="8" t="s">
        <v>237</v>
      </c>
      <c r="E204" s="2">
        <v>53044.36</v>
      </c>
      <c r="F204" s="2">
        <v>53044.36</v>
      </c>
    </row>
    <row r="205" spans="1:6" s="3" customFormat="1" ht="15">
      <c r="A205" s="16">
        <v>197</v>
      </c>
      <c r="B205" s="44"/>
      <c r="C205" s="43"/>
      <c r="D205" s="8" t="s">
        <v>238</v>
      </c>
      <c r="E205" s="2">
        <v>13083.58</v>
      </c>
      <c r="F205" s="2">
        <v>13083.58</v>
      </c>
    </row>
    <row r="206" spans="1:6" s="3" customFormat="1" ht="15.75" customHeight="1">
      <c r="A206" s="16">
        <v>198</v>
      </c>
      <c r="B206" s="44" t="s">
        <v>127</v>
      </c>
      <c r="C206" s="43" t="s">
        <v>154</v>
      </c>
      <c r="D206" s="8" t="s">
        <v>239</v>
      </c>
      <c r="E206" s="2">
        <v>30551.4</v>
      </c>
      <c r="F206" s="2">
        <v>30551.4</v>
      </c>
    </row>
    <row r="207" spans="1:6" s="3" customFormat="1" ht="15">
      <c r="A207" s="16">
        <v>199</v>
      </c>
      <c r="B207" s="44"/>
      <c r="C207" s="43"/>
      <c r="D207" s="8" t="s">
        <v>98</v>
      </c>
      <c r="E207" s="2">
        <v>14724.24</v>
      </c>
      <c r="F207" s="2">
        <v>14724.24</v>
      </c>
    </row>
    <row r="208" spans="1:6" s="3" customFormat="1" ht="15">
      <c r="A208" s="16">
        <v>200</v>
      </c>
      <c r="B208" s="44"/>
      <c r="C208" s="43"/>
      <c r="D208" s="8" t="s">
        <v>266</v>
      </c>
      <c r="E208" s="2">
        <v>15179.13</v>
      </c>
      <c r="F208" s="2">
        <v>15179.13</v>
      </c>
    </row>
    <row r="209" spans="1:6" s="3" customFormat="1" ht="15">
      <c r="A209" s="16">
        <v>201</v>
      </c>
      <c r="B209" s="4" t="s">
        <v>128</v>
      </c>
      <c r="C209" s="5" t="s">
        <v>136</v>
      </c>
      <c r="D209" s="8" t="s">
        <v>129</v>
      </c>
      <c r="E209" s="14">
        <v>95324.99</v>
      </c>
      <c r="F209" s="2">
        <v>95324.99</v>
      </c>
    </row>
    <row r="210" spans="1:6" s="3" customFormat="1" ht="15">
      <c r="A210" s="16">
        <v>202</v>
      </c>
      <c r="B210" s="4" t="s">
        <v>128</v>
      </c>
      <c r="C210" s="5" t="s">
        <v>136</v>
      </c>
      <c r="D210" s="8" t="s">
        <v>130</v>
      </c>
      <c r="E210" s="14">
        <v>95324.99</v>
      </c>
      <c r="F210" s="2">
        <v>95324.99</v>
      </c>
    </row>
    <row r="211" spans="1:6" s="3" customFormat="1" ht="15">
      <c r="A211" s="16">
        <v>203</v>
      </c>
      <c r="B211" s="4" t="s">
        <v>128</v>
      </c>
      <c r="C211" s="5" t="s">
        <v>136</v>
      </c>
      <c r="D211" s="8" t="s">
        <v>131</v>
      </c>
      <c r="E211" s="14">
        <v>190649.86</v>
      </c>
      <c r="F211" s="2">
        <v>190649.86</v>
      </c>
    </row>
    <row r="212" spans="1:6" s="3" customFormat="1" ht="15">
      <c r="A212" s="16">
        <v>204</v>
      </c>
      <c r="B212" s="4" t="s">
        <v>128</v>
      </c>
      <c r="C212" s="5" t="s">
        <v>136</v>
      </c>
      <c r="D212" s="8" t="s">
        <v>132</v>
      </c>
      <c r="E212" s="14">
        <v>95324.99</v>
      </c>
      <c r="F212" s="2">
        <v>95324.99</v>
      </c>
    </row>
    <row r="213" spans="1:6" s="3" customFormat="1" ht="15">
      <c r="A213" s="16">
        <v>205</v>
      </c>
      <c r="B213" s="4" t="s">
        <v>128</v>
      </c>
      <c r="C213" s="5" t="s">
        <v>136</v>
      </c>
      <c r="D213" s="8" t="s">
        <v>133</v>
      </c>
      <c r="E213" s="14">
        <v>95324.99</v>
      </c>
      <c r="F213" s="2">
        <v>95324.99</v>
      </c>
    </row>
    <row r="214" spans="1:6" s="3" customFormat="1" ht="15">
      <c r="A214" s="16">
        <v>206</v>
      </c>
      <c r="B214" s="4" t="s">
        <v>128</v>
      </c>
      <c r="C214" s="5" t="s">
        <v>136</v>
      </c>
      <c r="D214" s="8" t="s">
        <v>134</v>
      </c>
      <c r="E214" s="14">
        <v>95324.99</v>
      </c>
      <c r="F214" s="2">
        <v>95324.99</v>
      </c>
    </row>
    <row r="215" spans="1:6" s="3" customFormat="1" ht="15">
      <c r="A215" s="16">
        <v>207</v>
      </c>
      <c r="B215" s="4" t="s">
        <v>128</v>
      </c>
      <c r="C215" s="5" t="s">
        <v>136</v>
      </c>
      <c r="D215" s="8" t="s">
        <v>119</v>
      </c>
      <c r="E215" s="14">
        <v>190649.86</v>
      </c>
      <c r="F215" s="2">
        <v>190649.86</v>
      </c>
    </row>
    <row r="216" spans="1:6" s="3" customFormat="1" ht="15">
      <c r="A216" s="16">
        <v>208</v>
      </c>
      <c r="B216" s="4" t="s">
        <v>99</v>
      </c>
      <c r="C216" s="5" t="s">
        <v>137</v>
      </c>
      <c r="D216" s="8" t="s">
        <v>135</v>
      </c>
      <c r="E216" s="14">
        <v>53184.05</v>
      </c>
      <c r="F216" s="2">
        <v>53184.05</v>
      </c>
    </row>
    <row r="217" spans="1:6" s="3" customFormat="1" ht="15.75" customHeight="1">
      <c r="A217" s="16">
        <v>209</v>
      </c>
      <c r="B217" s="4"/>
      <c r="C217" s="5"/>
      <c r="D217" s="8" t="s">
        <v>468</v>
      </c>
      <c r="E217" s="2">
        <v>30085</v>
      </c>
      <c r="F217" s="2">
        <v>17963</v>
      </c>
    </row>
    <row r="218" spans="1:6" s="3" customFormat="1" ht="15">
      <c r="A218" s="16">
        <v>210</v>
      </c>
      <c r="B218" s="4" t="s">
        <v>11</v>
      </c>
      <c r="C218" s="5" t="s">
        <v>69</v>
      </c>
      <c r="D218" s="8" t="s">
        <v>115</v>
      </c>
      <c r="E218" s="14">
        <v>261280</v>
      </c>
      <c r="F218" s="2">
        <v>261280</v>
      </c>
    </row>
    <row r="219" spans="1:6" s="3" customFormat="1" ht="15">
      <c r="A219" s="16">
        <v>211</v>
      </c>
      <c r="B219" s="4" t="s">
        <v>11</v>
      </c>
      <c r="C219" s="5" t="s">
        <v>228</v>
      </c>
      <c r="D219" s="8" t="s">
        <v>229</v>
      </c>
      <c r="E219" s="14">
        <v>263474</v>
      </c>
      <c r="F219" s="2">
        <v>263474</v>
      </c>
    </row>
    <row r="220" spans="1:6" s="3" customFormat="1" ht="15">
      <c r="A220" s="16">
        <v>212</v>
      </c>
      <c r="B220" s="4" t="s">
        <v>141</v>
      </c>
      <c r="C220" s="5" t="s">
        <v>142</v>
      </c>
      <c r="D220" s="8" t="s">
        <v>143</v>
      </c>
      <c r="E220" s="14">
        <v>41500</v>
      </c>
      <c r="F220" s="2">
        <v>23780.53</v>
      </c>
    </row>
    <row r="221" spans="1:6" s="3" customFormat="1" ht="30">
      <c r="A221" s="16">
        <v>213</v>
      </c>
      <c r="B221" s="4" t="s">
        <v>9</v>
      </c>
      <c r="C221" s="5" t="s">
        <v>145</v>
      </c>
      <c r="D221" s="8" t="s">
        <v>144</v>
      </c>
      <c r="E221" s="14">
        <v>14259</v>
      </c>
      <c r="F221" s="2">
        <v>14259</v>
      </c>
    </row>
    <row r="222" spans="1:6" s="3" customFormat="1" ht="30">
      <c r="A222" s="16">
        <v>214</v>
      </c>
      <c r="B222" s="4" t="s">
        <v>9</v>
      </c>
      <c r="C222" s="5" t="s">
        <v>145</v>
      </c>
      <c r="D222" s="8" t="s">
        <v>146</v>
      </c>
      <c r="E222" s="14">
        <v>16469</v>
      </c>
      <c r="F222" s="2">
        <v>16469</v>
      </c>
    </row>
    <row r="223" spans="1:6" s="3" customFormat="1" ht="15">
      <c r="A223" s="16">
        <v>215</v>
      </c>
      <c r="B223" s="4" t="s">
        <v>9</v>
      </c>
      <c r="C223" s="5" t="s">
        <v>155</v>
      </c>
      <c r="D223" s="8" t="s">
        <v>156</v>
      </c>
      <c r="E223" s="14">
        <v>41815</v>
      </c>
      <c r="F223" s="2">
        <f>23316+18499</f>
        <v>41815</v>
      </c>
    </row>
    <row r="224" spans="1:6" s="3" customFormat="1" ht="15">
      <c r="A224" s="16">
        <v>216</v>
      </c>
      <c r="B224" s="4" t="s">
        <v>9</v>
      </c>
      <c r="C224" s="5" t="s">
        <v>56</v>
      </c>
      <c r="D224" s="8" t="s">
        <v>62</v>
      </c>
      <c r="E224" s="14">
        <v>94944</v>
      </c>
      <c r="F224" s="2">
        <v>92820</v>
      </c>
    </row>
    <row r="225" spans="1:6" s="3" customFormat="1" ht="15">
      <c r="A225" s="16">
        <v>217</v>
      </c>
      <c r="B225" s="4" t="s">
        <v>9</v>
      </c>
      <c r="C225" s="5" t="s">
        <v>173</v>
      </c>
      <c r="D225" s="8" t="s">
        <v>65</v>
      </c>
      <c r="E225" s="14">
        <v>4325</v>
      </c>
      <c r="F225" s="2">
        <v>4325</v>
      </c>
    </row>
    <row r="226" spans="1:6" s="3" customFormat="1" ht="15">
      <c r="A226" s="16">
        <v>218</v>
      </c>
      <c r="B226" s="4" t="s">
        <v>9</v>
      </c>
      <c r="C226" s="5" t="s">
        <v>175</v>
      </c>
      <c r="D226" s="8" t="s">
        <v>206</v>
      </c>
      <c r="E226" s="14">
        <v>100970</v>
      </c>
      <c r="F226" s="2">
        <v>100970</v>
      </c>
    </row>
    <row r="227" spans="1:6" s="3" customFormat="1" ht="15">
      <c r="A227" s="16">
        <v>219</v>
      </c>
      <c r="B227" s="4" t="s">
        <v>9</v>
      </c>
      <c r="C227" s="5" t="s">
        <v>176</v>
      </c>
      <c r="D227" s="8" t="s">
        <v>177</v>
      </c>
      <c r="E227" s="14">
        <v>96604</v>
      </c>
      <c r="F227" s="2">
        <v>96604</v>
      </c>
    </row>
    <row r="228" spans="1:6" s="3" customFormat="1" ht="15.75" customHeight="1">
      <c r="A228" s="16">
        <v>220</v>
      </c>
      <c r="B228" s="44" t="s">
        <v>9</v>
      </c>
      <c r="C228" s="43" t="s">
        <v>174</v>
      </c>
      <c r="D228" s="8" t="s">
        <v>282</v>
      </c>
      <c r="E228" s="13">
        <v>106916</v>
      </c>
      <c r="F228" s="2">
        <v>106916</v>
      </c>
    </row>
    <row r="229" spans="1:6" s="3" customFormat="1" ht="15">
      <c r="A229" s="16">
        <v>221</v>
      </c>
      <c r="B229" s="44"/>
      <c r="C229" s="43"/>
      <c r="D229" s="8" t="s">
        <v>310</v>
      </c>
      <c r="E229" s="13">
        <v>56092</v>
      </c>
      <c r="F229" s="2">
        <v>56092</v>
      </c>
    </row>
    <row r="230" spans="1:6" s="3" customFormat="1" ht="15">
      <c r="A230" s="16">
        <v>222</v>
      </c>
      <c r="B230" s="44"/>
      <c r="C230" s="43"/>
      <c r="D230" s="8" t="s">
        <v>311</v>
      </c>
      <c r="E230" s="13">
        <v>51672</v>
      </c>
      <c r="F230" s="2">
        <v>51672</v>
      </c>
    </row>
    <row r="231" spans="1:6" s="3" customFormat="1" ht="15">
      <c r="A231" s="16">
        <v>223</v>
      </c>
      <c r="B231" s="44"/>
      <c r="C231" s="43"/>
      <c r="D231" s="8" t="s">
        <v>281</v>
      </c>
      <c r="E231" s="13">
        <v>19882</v>
      </c>
      <c r="F231" s="2">
        <v>19882</v>
      </c>
    </row>
    <row r="232" spans="1:6" s="3" customFormat="1" ht="15">
      <c r="A232" s="16">
        <v>224</v>
      </c>
      <c r="B232" s="44"/>
      <c r="C232" s="43"/>
      <c r="D232" s="8" t="s">
        <v>312</v>
      </c>
      <c r="E232" s="19">
        <v>85947</v>
      </c>
      <c r="F232" s="2">
        <v>22944</v>
      </c>
    </row>
    <row r="233" spans="1:6" s="3" customFormat="1" ht="15">
      <c r="A233" s="16">
        <v>225</v>
      </c>
      <c r="B233" s="44"/>
      <c r="C233" s="43"/>
      <c r="D233" s="8" t="s">
        <v>250</v>
      </c>
      <c r="E233" s="13">
        <v>13600</v>
      </c>
      <c r="F233" s="2">
        <v>13600</v>
      </c>
    </row>
    <row r="234" spans="1:6" s="3" customFormat="1" ht="15">
      <c r="A234" s="16">
        <v>226</v>
      </c>
      <c r="B234" s="44"/>
      <c r="C234" s="43"/>
      <c r="D234" s="8" t="s">
        <v>273</v>
      </c>
      <c r="E234" s="13">
        <v>71732</v>
      </c>
      <c r="F234" s="2">
        <v>71732</v>
      </c>
    </row>
    <row r="235" spans="1:6" s="3" customFormat="1" ht="15">
      <c r="A235" s="16">
        <v>227</v>
      </c>
      <c r="B235" s="44"/>
      <c r="C235" s="43"/>
      <c r="D235" s="8" t="s">
        <v>248</v>
      </c>
      <c r="E235" s="13">
        <v>27192</v>
      </c>
      <c r="F235" s="2">
        <v>40790</v>
      </c>
    </row>
    <row r="236" spans="1:6" s="3" customFormat="1" ht="15">
      <c r="A236" s="16">
        <v>228</v>
      </c>
      <c r="B236" s="44"/>
      <c r="C236" s="43"/>
      <c r="D236" s="8" t="s">
        <v>249</v>
      </c>
      <c r="E236" s="13">
        <v>17164</v>
      </c>
      <c r="F236" s="2">
        <v>17164</v>
      </c>
    </row>
    <row r="237" spans="1:6" s="3" customFormat="1" ht="15">
      <c r="A237" s="16">
        <v>229</v>
      </c>
      <c r="B237" s="4" t="s">
        <v>208</v>
      </c>
      <c r="C237" s="5" t="s">
        <v>209</v>
      </c>
      <c r="D237" s="8" t="s">
        <v>164</v>
      </c>
      <c r="E237" s="14">
        <v>152000</v>
      </c>
      <c r="F237" s="2">
        <v>152000</v>
      </c>
    </row>
    <row r="238" spans="1:6" s="3" customFormat="1" ht="15">
      <c r="A238" s="16">
        <v>230</v>
      </c>
      <c r="B238" s="4" t="s">
        <v>9</v>
      </c>
      <c r="C238" s="5" t="s">
        <v>71</v>
      </c>
      <c r="D238" s="8" t="s">
        <v>230</v>
      </c>
      <c r="E238" s="14">
        <v>36235</v>
      </c>
      <c r="F238" s="2">
        <v>36235</v>
      </c>
    </row>
    <row r="239" spans="1:6" s="3" customFormat="1" ht="15">
      <c r="A239" s="16">
        <v>231</v>
      </c>
      <c r="B239" s="4" t="s">
        <v>9</v>
      </c>
      <c r="C239" s="5" t="s">
        <v>263</v>
      </c>
      <c r="D239" s="8" t="s">
        <v>230</v>
      </c>
      <c r="E239" s="14">
        <v>21314</v>
      </c>
      <c r="F239" s="2">
        <v>21314</v>
      </c>
    </row>
    <row r="240" spans="1:6" s="3" customFormat="1" ht="15">
      <c r="A240" s="16">
        <v>232</v>
      </c>
      <c r="B240" s="4" t="s">
        <v>9</v>
      </c>
      <c r="C240" s="5" t="s">
        <v>254</v>
      </c>
      <c r="D240" s="8" t="s">
        <v>211</v>
      </c>
      <c r="E240" s="14">
        <v>46195</v>
      </c>
      <c r="F240" s="2">
        <v>46195</v>
      </c>
    </row>
    <row r="241" spans="1:6" s="3" customFormat="1" ht="30">
      <c r="A241" s="16">
        <v>233</v>
      </c>
      <c r="B241" s="4" t="s">
        <v>9</v>
      </c>
      <c r="C241" s="5" t="s">
        <v>267</v>
      </c>
      <c r="D241" s="8" t="s">
        <v>211</v>
      </c>
      <c r="E241" s="14">
        <v>23140</v>
      </c>
      <c r="F241" s="2">
        <v>23140</v>
      </c>
    </row>
    <row r="242" spans="1:6" s="3" customFormat="1" ht="15">
      <c r="A242" s="16">
        <v>234</v>
      </c>
      <c r="B242" s="4" t="s">
        <v>9</v>
      </c>
      <c r="C242" s="5" t="s">
        <v>254</v>
      </c>
      <c r="D242" s="8" t="s">
        <v>212</v>
      </c>
      <c r="E242" s="14">
        <v>80831</v>
      </c>
      <c r="F242" s="2">
        <v>80831</v>
      </c>
    </row>
    <row r="243" spans="1:6" s="3" customFormat="1" ht="15">
      <c r="A243" s="16">
        <v>235</v>
      </c>
      <c r="B243" s="4" t="s">
        <v>9</v>
      </c>
      <c r="C243" s="5" t="s">
        <v>240</v>
      </c>
      <c r="D243" s="8" t="s">
        <v>167</v>
      </c>
      <c r="E243" s="14">
        <v>732</v>
      </c>
      <c r="F243" s="2">
        <v>732</v>
      </c>
    </row>
    <row r="244" spans="1:6" s="3" customFormat="1" ht="15.75" customHeight="1">
      <c r="A244" s="16">
        <v>236</v>
      </c>
      <c r="B244" s="44" t="s">
        <v>9</v>
      </c>
      <c r="C244" s="43" t="s">
        <v>256</v>
      </c>
      <c r="D244" s="8" t="s">
        <v>257</v>
      </c>
      <c r="E244" s="2">
        <v>32547</v>
      </c>
      <c r="F244" s="2">
        <v>32547</v>
      </c>
    </row>
    <row r="245" spans="1:6" s="3" customFormat="1" ht="15">
      <c r="A245" s="16">
        <v>237</v>
      </c>
      <c r="B245" s="44"/>
      <c r="C245" s="43"/>
      <c r="D245" s="8" t="s">
        <v>371</v>
      </c>
      <c r="E245" s="2">
        <v>17245</v>
      </c>
      <c r="F245" s="2">
        <v>17245</v>
      </c>
    </row>
    <row r="246" spans="1:6" s="3" customFormat="1" ht="15.75" customHeight="1">
      <c r="A246" s="16">
        <v>238</v>
      </c>
      <c r="B246" s="44" t="s">
        <v>9</v>
      </c>
      <c r="C246" s="43" t="s">
        <v>258</v>
      </c>
      <c r="D246" s="8" t="s">
        <v>259</v>
      </c>
      <c r="E246" s="2">
        <v>28286</v>
      </c>
      <c r="F246" s="2">
        <v>28286</v>
      </c>
    </row>
    <row r="247" spans="1:6" s="3" customFormat="1" ht="15">
      <c r="A247" s="16">
        <v>239</v>
      </c>
      <c r="B247" s="44"/>
      <c r="C247" s="43"/>
      <c r="D247" s="8" t="s">
        <v>437</v>
      </c>
      <c r="E247" s="2">
        <v>6922</v>
      </c>
      <c r="F247" s="2">
        <v>6922</v>
      </c>
    </row>
    <row r="248" spans="1:6" s="3" customFormat="1" ht="15">
      <c r="A248" s="16">
        <v>240</v>
      </c>
      <c r="B248" s="44"/>
      <c r="C248" s="43"/>
      <c r="D248" s="8" t="s">
        <v>438</v>
      </c>
      <c r="E248" s="2">
        <v>7069</v>
      </c>
      <c r="F248" s="2">
        <v>7069</v>
      </c>
    </row>
    <row r="249" spans="1:6" s="3" customFormat="1" ht="15">
      <c r="A249" s="16">
        <v>241</v>
      </c>
      <c r="B249" s="44"/>
      <c r="C249" s="43"/>
      <c r="D249" s="8" t="s">
        <v>451</v>
      </c>
      <c r="E249" s="2">
        <v>14134</v>
      </c>
      <c r="F249" s="2">
        <v>14134</v>
      </c>
    </row>
    <row r="250" spans="1:6" s="3" customFormat="1" ht="15">
      <c r="A250" s="16">
        <v>242</v>
      </c>
      <c r="B250" s="44"/>
      <c r="C250" s="43"/>
      <c r="D250" s="8" t="s">
        <v>439</v>
      </c>
      <c r="E250" s="2">
        <v>6922</v>
      </c>
      <c r="F250" s="2">
        <v>6922</v>
      </c>
    </row>
    <row r="251" spans="1:6" s="3" customFormat="1" ht="15">
      <c r="A251" s="16">
        <v>243</v>
      </c>
      <c r="B251" s="44"/>
      <c r="C251" s="43"/>
      <c r="D251" s="8" t="s">
        <v>440</v>
      </c>
      <c r="E251" s="2">
        <v>21198</v>
      </c>
      <c r="F251" s="2">
        <v>21198</v>
      </c>
    </row>
    <row r="252" spans="1:6" s="3" customFormat="1" ht="15">
      <c r="A252" s="16">
        <v>244</v>
      </c>
      <c r="B252" s="44"/>
      <c r="C252" s="43"/>
      <c r="D252" s="8" t="s">
        <v>441</v>
      </c>
      <c r="E252" s="2">
        <v>14134</v>
      </c>
      <c r="F252" s="2">
        <v>14134</v>
      </c>
    </row>
    <row r="253" spans="1:6" s="3" customFormat="1" ht="15">
      <c r="A253" s="16">
        <v>245</v>
      </c>
      <c r="B253" s="44"/>
      <c r="C253" s="43"/>
      <c r="D253" s="8" t="s">
        <v>442</v>
      </c>
      <c r="E253" s="2">
        <v>14134</v>
      </c>
      <c r="F253" s="2">
        <v>14134</v>
      </c>
    </row>
    <row r="254" spans="1:6" s="3" customFormat="1" ht="15">
      <c r="A254" s="16">
        <v>246</v>
      </c>
      <c r="B254" s="44"/>
      <c r="C254" s="43"/>
      <c r="D254" s="8" t="s">
        <v>443</v>
      </c>
      <c r="E254" s="2">
        <v>21198</v>
      </c>
      <c r="F254" s="2">
        <v>21198</v>
      </c>
    </row>
    <row r="255" spans="1:6" s="3" customFormat="1" ht="15">
      <c r="A255" s="16">
        <v>247</v>
      </c>
      <c r="B255" s="44"/>
      <c r="C255" s="43"/>
      <c r="D255" s="8" t="s">
        <v>444</v>
      </c>
      <c r="E255" s="2">
        <v>21198</v>
      </c>
      <c r="F255" s="2">
        <v>21198</v>
      </c>
    </row>
    <row r="256" spans="1:6" s="3" customFormat="1" ht="15">
      <c r="A256" s="16">
        <v>248</v>
      </c>
      <c r="B256" s="44"/>
      <c r="C256" s="43"/>
      <c r="D256" s="8" t="s">
        <v>445</v>
      </c>
      <c r="E256" s="2">
        <v>7069</v>
      </c>
      <c r="F256" s="2">
        <v>7069</v>
      </c>
    </row>
    <row r="257" spans="1:6" s="3" customFormat="1" ht="15">
      <c r="A257" s="16">
        <v>249</v>
      </c>
      <c r="B257" s="44"/>
      <c r="C257" s="43"/>
      <c r="D257" s="8" t="s">
        <v>261</v>
      </c>
      <c r="E257" s="2">
        <v>7069</v>
      </c>
      <c r="F257" s="2">
        <v>7069</v>
      </c>
    </row>
    <row r="258" spans="1:6" s="3" customFormat="1" ht="15">
      <c r="A258" s="16">
        <v>250</v>
      </c>
      <c r="B258" s="44"/>
      <c r="C258" s="43"/>
      <c r="D258" s="8" t="s">
        <v>446</v>
      </c>
      <c r="E258" s="2">
        <v>7069</v>
      </c>
      <c r="F258" s="2">
        <v>7069</v>
      </c>
    </row>
    <row r="259" spans="1:6" s="3" customFormat="1" ht="15">
      <c r="A259" s="16">
        <v>251</v>
      </c>
      <c r="B259" s="44"/>
      <c r="C259" s="43"/>
      <c r="D259" s="8" t="s">
        <v>450</v>
      </c>
      <c r="E259" s="2">
        <v>14134</v>
      </c>
      <c r="F259" s="2">
        <v>14134</v>
      </c>
    </row>
    <row r="260" spans="1:6" s="3" customFormat="1" ht="15">
      <c r="A260" s="16">
        <v>252</v>
      </c>
      <c r="B260" s="44"/>
      <c r="C260" s="43"/>
      <c r="D260" s="8" t="s">
        <v>449</v>
      </c>
      <c r="E260" s="2">
        <v>14134</v>
      </c>
      <c r="F260" s="2">
        <v>14134</v>
      </c>
    </row>
    <row r="261" spans="1:6" s="3" customFormat="1" ht="15">
      <c r="A261" s="16">
        <v>253</v>
      </c>
      <c r="B261" s="44"/>
      <c r="C261" s="43"/>
      <c r="D261" s="8" t="s">
        <v>447</v>
      </c>
      <c r="E261" s="2">
        <v>7069</v>
      </c>
      <c r="F261" s="2">
        <v>7069</v>
      </c>
    </row>
    <row r="262" spans="1:6" s="3" customFormat="1" ht="15">
      <c r="A262" s="16">
        <v>254</v>
      </c>
      <c r="B262" s="44"/>
      <c r="C262" s="43"/>
      <c r="D262" s="8" t="s">
        <v>448</v>
      </c>
      <c r="E262" s="2">
        <v>7069</v>
      </c>
      <c r="F262" s="2">
        <v>7069</v>
      </c>
    </row>
    <row r="263" spans="1:6" s="3" customFormat="1" ht="15.75" customHeight="1">
      <c r="A263" s="16">
        <v>255</v>
      </c>
      <c r="B263" s="44" t="s">
        <v>9</v>
      </c>
      <c r="C263" s="43" t="s">
        <v>242</v>
      </c>
      <c r="D263" s="8" t="s">
        <v>241</v>
      </c>
      <c r="E263" s="2">
        <v>47658</v>
      </c>
      <c r="F263" s="2">
        <v>47658</v>
      </c>
    </row>
    <row r="264" spans="1:6" s="3" customFormat="1" ht="15">
      <c r="A264" s="16">
        <v>256</v>
      </c>
      <c r="B264" s="44"/>
      <c r="C264" s="43"/>
      <c r="D264" s="8" t="s">
        <v>74</v>
      </c>
      <c r="E264" s="2">
        <v>3474</v>
      </c>
      <c r="F264" s="2">
        <v>3474</v>
      </c>
    </row>
    <row r="265" spans="1:6" s="3" customFormat="1" ht="15">
      <c r="A265" s="16">
        <v>257</v>
      </c>
      <c r="B265" s="44"/>
      <c r="C265" s="43"/>
      <c r="D265" s="8" t="s">
        <v>57</v>
      </c>
      <c r="E265" s="2">
        <f>2810+756</f>
        <v>3566</v>
      </c>
      <c r="F265" s="2">
        <f>756+2810</f>
        <v>3566</v>
      </c>
    </row>
    <row r="266" spans="1:6" s="3" customFormat="1" ht="15">
      <c r="A266" s="16">
        <v>258</v>
      </c>
      <c r="B266" s="44"/>
      <c r="C266" s="43"/>
      <c r="D266" s="8" t="s">
        <v>243</v>
      </c>
      <c r="E266" s="2">
        <v>6400</v>
      </c>
      <c r="F266" s="2">
        <v>6400</v>
      </c>
    </row>
    <row r="267" spans="1:6" s="3" customFormat="1" ht="15">
      <c r="A267" s="16">
        <v>259</v>
      </c>
      <c r="B267" s="44"/>
      <c r="C267" s="43"/>
      <c r="D267" s="8" t="s">
        <v>244</v>
      </c>
      <c r="E267" s="2">
        <v>50843</v>
      </c>
      <c r="F267" s="2">
        <v>50843</v>
      </c>
    </row>
    <row r="268" spans="1:6" s="3" customFormat="1" ht="15">
      <c r="A268" s="16">
        <v>260</v>
      </c>
      <c r="B268" s="44"/>
      <c r="C268" s="43"/>
      <c r="D268" s="8" t="s">
        <v>245</v>
      </c>
      <c r="E268" s="2">
        <v>80019</v>
      </c>
      <c r="F268" s="2">
        <v>80019</v>
      </c>
    </row>
    <row r="269" spans="1:6" s="3" customFormat="1" ht="15">
      <c r="A269" s="16">
        <v>261</v>
      </c>
      <c r="B269" s="44"/>
      <c r="C269" s="43"/>
      <c r="D269" s="8" t="s">
        <v>246</v>
      </c>
      <c r="E269" s="2">
        <v>9720</v>
      </c>
      <c r="F269" s="2">
        <v>9720</v>
      </c>
    </row>
    <row r="270" spans="1:6" s="3" customFormat="1" ht="15">
      <c r="A270" s="16">
        <v>262</v>
      </c>
      <c r="B270" s="44"/>
      <c r="C270" s="43"/>
      <c r="D270" s="8" t="s">
        <v>247</v>
      </c>
      <c r="E270" s="2">
        <v>2656</v>
      </c>
      <c r="F270" s="2">
        <v>2656</v>
      </c>
    </row>
    <row r="271" spans="1:6" s="3" customFormat="1" ht="15.75" customHeight="1">
      <c r="A271" s="16">
        <v>263</v>
      </c>
      <c r="B271" s="44" t="s">
        <v>9</v>
      </c>
      <c r="C271" s="43" t="s">
        <v>227</v>
      </c>
      <c r="D271" s="8" t="s">
        <v>40</v>
      </c>
      <c r="E271" s="2">
        <v>27893</v>
      </c>
      <c r="F271" s="2">
        <v>27893</v>
      </c>
    </row>
    <row r="272" spans="1:6" s="3" customFormat="1" ht="15">
      <c r="A272" s="16">
        <v>264</v>
      </c>
      <c r="B272" s="44"/>
      <c r="C272" s="43"/>
      <c r="D272" s="8" t="s">
        <v>213</v>
      </c>
      <c r="E272" s="2">
        <v>57894</v>
      </c>
      <c r="F272" s="2">
        <v>57894</v>
      </c>
    </row>
    <row r="273" spans="1:6" s="3" customFormat="1" ht="16.5" customHeight="1">
      <c r="A273" s="16">
        <v>265</v>
      </c>
      <c r="B273" s="44"/>
      <c r="C273" s="43"/>
      <c r="D273" s="8" t="s">
        <v>214</v>
      </c>
      <c r="E273" s="2">
        <v>57894</v>
      </c>
      <c r="F273" s="2">
        <v>57894</v>
      </c>
    </row>
    <row r="274" spans="1:6" s="3" customFormat="1" ht="15">
      <c r="A274" s="16">
        <v>266</v>
      </c>
      <c r="B274" s="4" t="s">
        <v>9</v>
      </c>
      <c r="C274" s="5" t="s">
        <v>227</v>
      </c>
      <c r="D274" s="8" t="s">
        <v>233</v>
      </c>
      <c r="E274" s="2">
        <v>59904</v>
      </c>
      <c r="F274" s="2">
        <v>59904</v>
      </c>
    </row>
    <row r="275" spans="1:6" s="3" customFormat="1" ht="15.75" customHeight="1">
      <c r="A275" s="16">
        <v>267</v>
      </c>
      <c r="B275" s="44" t="s">
        <v>9</v>
      </c>
      <c r="C275" s="43" t="s">
        <v>251</v>
      </c>
      <c r="D275" s="8" t="s">
        <v>51</v>
      </c>
      <c r="E275" s="6">
        <v>71996.75</v>
      </c>
      <c r="F275" s="2">
        <v>37902</v>
      </c>
    </row>
    <row r="276" spans="1:6" s="3" customFormat="1" ht="15">
      <c r="A276" s="16">
        <v>268</v>
      </c>
      <c r="B276" s="44"/>
      <c r="C276" s="43"/>
      <c r="D276" s="8" t="s">
        <v>115</v>
      </c>
      <c r="E276" s="6">
        <v>71996.75</v>
      </c>
      <c r="F276" s="2">
        <v>29571</v>
      </c>
    </row>
    <row r="277" spans="1:6" s="3" customFormat="1" ht="15">
      <c r="A277" s="16">
        <v>269</v>
      </c>
      <c r="B277" s="44"/>
      <c r="C277" s="43"/>
      <c r="D277" s="8" t="s">
        <v>297</v>
      </c>
      <c r="E277" s="6">
        <v>71996.75</v>
      </c>
      <c r="F277" s="2">
        <v>34330</v>
      </c>
    </row>
    <row r="278" spans="1:6" s="3" customFormat="1" ht="15">
      <c r="A278" s="16">
        <v>270</v>
      </c>
      <c r="B278" s="44"/>
      <c r="C278" s="43"/>
      <c r="D278" s="8" t="s">
        <v>298</v>
      </c>
      <c r="E278" s="6">
        <v>71996.75</v>
      </c>
      <c r="F278" s="2">
        <v>80733</v>
      </c>
    </row>
    <row r="279" spans="1:6" s="3" customFormat="1" ht="15">
      <c r="A279" s="16">
        <v>271</v>
      </c>
      <c r="B279" s="44"/>
      <c r="C279" s="43"/>
      <c r="D279" s="8" t="s">
        <v>299</v>
      </c>
      <c r="E279" s="6">
        <v>71996.75</v>
      </c>
      <c r="F279" s="2">
        <v>30247</v>
      </c>
    </row>
    <row r="280" spans="1:6" s="3" customFormat="1" ht="15">
      <c r="A280" s="16">
        <v>272</v>
      </c>
      <c r="B280" s="44"/>
      <c r="C280" s="43"/>
      <c r="D280" s="8" t="s">
        <v>200</v>
      </c>
      <c r="E280" s="6">
        <v>71996.75</v>
      </c>
      <c r="F280" s="2">
        <v>14448</v>
      </c>
    </row>
    <row r="281" spans="1:6" s="3" customFormat="1" ht="15">
      <c r="A281" s="16">
        <v>273</v>
      </c>
      <c r="B281" s="44"/>
      <c r="C281" s="43"/>
      <c r="D281" s="8" t="s">
        <v>300</v>
      </c>
      <c r="E281" s="6">
        <v>71996.75</v>
      </c>
      <c r="F281" s="2">
        <v>27376</v>
      </c>
    </row>
    <row r="282" spans="1:6" s="3" customFormat="1" ht="15">
      <c r="A282" s="16">
        <v>274</v>
      </c>
      <c r="B282" s="44"/>
      <c r="C282" s="43"/>
      <c r="D282" s="8" t="s">
        <v>301</v>
      </c>
      <c r="E282" s="6">
        <v>71996.75</v>
      </c>
      <c r="F282" s="2">
        <v>20232</v>
      </c>
    </row>
    <row r="283" spans="1:6" s="3" customFormat="1" ht="15">
      <c r="A283" s="16">
        <v>275</v>
      </c>
      <c r="B283" s="44"/>
      <c r="C283" s="43"/>
      <c r="D283" s="8" t="s">
        <v>241</v>
      </c>
      <c r="E283" s="6"/>
      <c r="F283" s="2">
        <v>8159</v>
      </c>
    </row>
    <row r="284" spans="1:6" s="3" customFormat="1" ht="15">
      <c r="A284" s="16">
        <v>276</v>
      </c>
      <c r="B284" s="44"/>
      <c r="C284" s="43"/>
      <c r="D284" s="8" t="s">
        <v>53</v>
      </c>
      <c r="E284" s="6"/>
      <c r="F284" s="2">
        <v>21751</v>
      </c>
    </row>
    <row r="285" spans="1:6" s="3" customFormat="1" ht="15">
      <c r="A285" s="16">
        <v>277</v>
      </c>
      <c r="B285" s="44"/>
      <c r="C285" s="43"/>
      <c r="D285" s="8" t="s">
        <v>404</v>
      </c>
      <c r="E285" s="6"/>
      <c r="F285" s="2">
        <v>5778</v>
      </c>
    </row>
    <row r="286" spans="1:6" s="3" customFormat="1" ht="15">
      <c r="A286" s="16">
        <v>278</v>
      </c>
      <c r="B286" s="44"/>
      <c r="C286" s="43"/>
      <c r="D286" s="8" t="s">
        <v>403</v>
      </c>
      <c r="E286" s="2">
        <v>31114</v>
      </c>
      <c r="F286" s="2">
        <v>31114</v>
      </c>
    </row>
    <row r="287" spans="1:6" s="3" customFormat="1" ht="15">
      <c r="A287" s="16">
        <v>279</v>
      </c>
      <c r="B287" s="44"/>
      <c r="C287" s="43"/>
      <c r="D287" s="8" t="s">
        <v>405</v>
      </c>
      <c r="E287" s="6"/>
      <c r="F287" s="2">
        <v>1015</v>
      </c>
    </row>
    <row r="288" spans="1:6" s="3" customFormat="1" ht="15">
      <c r="A288" s="16">
        <v>280</v>
      </c>
      <c r="B288" s="44"/>
      <c r="C288" s="43"/>
      <c r="D288" s="8" t="s">
        <v>116</v>
      </c>
      <c r="E288" s="6"/>
      <c r="F288" s="2">
        <v>45038</v>
      </c>
    </row>
    <row r="289" spans="1:6" s="3" customFormat="1" ht="15">
      <c r="A289" s="16">
        <v>281</v>
      </c>
      <c r="B289" s="44"/>
      <c r="C289" s="43"/>
      <c r="D289" s="8" t="s">
        <v>117</v>
      </c>
      <c r="E289" s="6"/>
      <c r="F289" s="2">
        <v>33991</v>
      </c>
    </row>
    <row r="290" spans="1:6" s="3" customFormat="1" ht="15">
      <c r="A290" s="16">
        <v>282</v>
      </c>
      <c r="B290" s="44"/>
      <c r="C290" s="43"/>
      <c r="D290" s="8" t="s">
        <v>434</v>
      </c>
      <c r="E290" s="6"/>
      <c r="F290" s="2">
        <v>16494</v>
      </c>
    </row>
    <row r="291" spans="1:6" s="3" customFormat="1" ht="15">
      <c r="A291" s="16">
        <v>283</v>
      </c>
      <c r="B291" s="44"/>
      <c r="C291" s="43"/>
      <c r="D291" s="8" t="s">
        <v>435</v>
      </c>
      <c r="E291" s="6"/>
      <c r="F291" s="2">
        <v>40790</v>
      </c>
    </row>
    <row r="292" spans="1:6" s="3" customFormat="1" ht="15">
      <c r="A292" s="16">
        <v>284</v>
      </c>
      <c r="B292" s="44"/>
      <c r="C292" s="43"/>
      <c r="D292" s="8" t="s">
        <v>436</v>
      </c>
      <c r="E292" s="6"/>
      <c r="F292" s="2">
        <v>75470</v>
      </c>
    </row>
    <row r="293" spans="1:6" s="3" customFormat="1" ht="15.75" customHeight="1">
      <c r="A293" s="16">
        <v>285</v>
      </c>
      <c r="B293" s="44" t="s">
        <v>9</v>
      </c>
      <c r="C293" s="43" t="s">
        <v>251</v>
      </c>
      <c r="D293" s="8" t="s">
        <v>108</v>
      </c>
      <c r="E293" s="2">
        <v>134114</v>
      </c>
      <c r="F293" s="2">
        <v>134114</v>
      </c>
    </row>
    <row r="294" spans="1:6" s="3" customFormat="1" ht="15">
      <c r="A294" s="16">
        <v>286</v>
      </c>
      <c r="B294" s="44"/>
      <c r="C294" s="43"/>
      <c r="D294" s="8" t="s">
        <v>406</v>
      </c>
      <c r="E294" s="2">
        <v>26847</v>
      </c>
      <c r="F294" s="2">
        <v>26847</v>
      </c>
    </row>
    <row r="295" spans="1:6" s="3" customFormat="1" ht="15">
      <c r="A295" s="16">
        <v>287</v>
      </c>
      <c r="B295" s="44"/>
      <c r="C295" s="43"/>
      <c r="D295" s="8" t="s">
        <v>407</v>
      </c>
      <c r="E295" s="2">
        <v>11558</v>
      </c>
      <c r="F295" s="2">
        <v>11558</v>
      </c>
    </row>
    <row r="296" spans="1:6" s="3" customFormat="1" ht="15">
      <c r="A296" s="16">
        <v>288</v>
      </c>
      <c r="B296" s="44"/>
      <c r="C296" s="43"/>
      <c r="D296" s="8" t="s">
        <v>112</v>
      </c>
      <c r="E296" s="2">
        <v>31459</v>
      </c>
      <c r="F296" s="2">
        <v>31459</v>
      </c>
    </row>
    <row r="297" spans="1:6" s="3" customFormat="1" ht="15">
      <c r="A297" s="16">
        <v>289</v>
      </c>
      <c r="B297" s="44"/>
      <c r="C297" s="43"/>
      <c r="D297" s="8" t="s">
        <v>109</v>
      </c>
      <c r="E297" s="2">
        <v>57451</v>
      </c>
      <c r="F297" s="2">
        <v>57451</v>
      </c>
    </row>
    <row r="298" spans="1:6" s="3" customFormat="1" ht="15">
      <c r="A298" s="16">
        <v>290</v>
      </c>
      <c r="B298" s="44"/>
      <c r="C298" s="43"/>
      <c r="D298" s="8" t="s">
        <v>466</v>
      </c>
      <c r="E298" s="2">
        <v>59486</v>
      </c>
      <c r="F298" s="2">
        <v>59486</v>
      </c>
    </row>
    <row r="299" spans="1:6" s="3" customFormat="1" ht="15">
      <c r="A299" s="16">
        <v>291</v>
      </c>
      <c r="B299" s="44"/>
      <c r="C299" s="43"/>
      <c r="D299" s="8" t="s">
        <v>467</v>
      </c>
      <c r="E299" s="2">
        <v>101986</v>
      </c>
      <c r="F299" s="2">
        <v>101986</v>
      </c>
    </row>
    <row r="300" spans="1:6" s="3" customFormat="1" ht="15">
      <c r="A300" s="16">
        <v>292</v>
      </c>
      <c r="B300" s="4" t="s">
        <v>9</v>
      </c>
      <c r="C300" s="5" t="s">
        <v>251</v>
      </c>
      <c r="D300" s="8" t="s">
        <v>379</v>
      </c>
      <c r="E300" s="2">
        <f>133850+68583</f>
        <v>202433</v>
      </c>
      <c r="F300" s="2">
        <f>133850+68583</f>
        <v>202433</v>
      </c>
    </row>
    <row r="301" spans="1:6" s="3" customFormat="1" ht="15">
      <c r="A301" s="16">
        <v>293</v>
      </c>
      <c r="B301" s="4" t="s">
        <v>9</v>
      </c>
      <c r="C301" s="5" t="s">
        <v>262</v>
      </c>
      <c r="D301" s="8" t="s">
        <v>230</v>
      </c>
      <c r="E301" s="2">
        <v>13052</v>
      </c>
      <c r="F301" s="2">
        <v>13052</v>
      </c>
    </row>
    <row r="302" spans="1:6" s="3" customFormat="1" ht="15">
      <c r="A302" s="16">
        <v>294</v>
      </c>
      <c r="B302" s="20" t="s">
        <v>9</v>
      </c>
      <c r="C302" s="12" t="s">
        <v>373</v>
      </c>
      <c r="D302" s="8" t="s">
        <v>253</v>
      </c>
      <c r="E302" s="2">
        <v>259174</v>
      </c>
      <c r="F302" s="2">
        <f>129499+124989</f>
        <v>254488</v>
      </c>
    </row>
    <row r="303" spans="1:6" s="3" customFormat="1" ht="15.75" customHeight="1">
      <c r="A303" s="16">
        <v>295</v>
      </c>
      <c r="B303" s="44" t="s">
        <v>283</v>
      </c>
      <c r="C303" s="44" t="s">
        <v>280</v>
      </c>
      <c r="D303" s="8" t="s">
        <v>268</v>
      </c>
      <c r="E303" s="2">
        <v>7422.38</v>
      </c>
      <c r="F303" s="2">
        <v>7422.38</v>
      </c>
    </row>
    <row r="304" spans="1:6" s="3" customFormat="1" ht="15">
      <c r="A304" s="16">
        <v>296</v>
      </c>
      <c r="B304" s="44"/>
      <c r="C304" s="44"/>
      <c r="D304" s="8" t="s">
        <v>269</v>
      </c>
      <c r="E304" s="2">
        <v>13248.93</v>
      </c>
      <c r="F304" s="2">
        <v>13248.93</v>
      </c>
    </row>
    <row r="305" spans="1:6" s="3" customFormat="1" ht="15">
      <c r="A305" s="16">
        <v>297</v>
      </c>
      <c r="B305" s="44"/>
      <c r="C305" s="44"/>
      <c r="D305" s="8" t="s">
        <v>270</v>
      </c>
      <c r="E305" s="2">
        <v>15333.89</v>
      </c>
      <c r="F305" s="2">
        <v>15333.89</v>
      </c>
    </row>
    <row r="306" spans="1:6" s="3" customFormat="1" ht="15">
      <c r="A306" s="16">
        <v>298</v>
      </c>
      <c r="B306" s="44"/>
      <c r="C306" s="44"/>
      <c r="D306" s="8" t="s">
        <v>206</v>
      </c>
      <c r="E306" s="2">
        <v>25430.63</v>
      </c>
      <c r="F306" s="2">
        <v>25430.63</v>
      </c>
    </row>
    <row r="307" spans="1:6" s="3" customFormat="1" ht="15">
      <c r="A307" s="16">
        <v>299</v>
      </c>
      <c r="B307" s="44"/>
      <c r="C307" s="44"/>
      <c r="D307" s="8" t="s">
        <v>271</v>
      </c>
      <c r="E307" s="2">
        <v>22392.22</v>
      </c>
      <c r="F307" s="2">
        <v>22392.22</v>
      </c>
    </row>
    <row r="308" spans="1:6" s="3" customFormat="1" ht="15">
      <c r="A308" s="16">
        <v>300</v>
      </c>
      <c r="B308" s="44"/>
      <c r="C308" s="44"/>
      <c r="D308" s="8" t="s">
        <v>272</v>
      </c>
      <c r="E308" s="2">
        <v>8751.48</v>
      </c>
      <c r="F308" s="2">
        <v>8751.48</v>
      </c>
    </row>
    <row r="309" spans="1:6" s="3" customFormat="1" ht="15">
      <c r="A309" s="16">
        <v>301</v>
      </c>
      <c r="B309" s="44"/>
      <c r="C309" s="44"/>
      <c r="D309" s="8" t="s">
        <v>273</v>
      </c>
      <c r="E309" s="2">
        <v>11790.08</v>
      </c>
      <c r="F309" s="2">
        <v>11790.08</v>
      </c>
    </row>
    <row r="310" spans="1:6" s="3" customFormat="1" ht="15">
      <c r="A310" s="16">
        <v>302</v>
      </c>
      <c r="B310" s="44"/>
      <c r="C310" s="44"/>
      <c r="D310" s="8" t="s">
        <v>274</v>
      </c>
      <c r="E310" s="2">
        <v>21246.99</v>
      </c>
      <c r="F310" s="2">
        <v>21246.99</v>
      </c>
    </row>
    <row r="311" spans="1:6" s="3" customFormat="1" ht="15">
      <c r="A311" s="16">
        <v>303</v>
      </c>
      <c r="B311" s="44"/>
      <c r="C311" s="44"/>
      <c r="D311" s="8" t="s">
        <v>275</v>
      </c>
      <c r="E311" s="2">
        <v>6741.28</v>
      </c>
      <c r="F311" s="2">
        <v>6741.28</v>
      </c>
    </row>
    <row r="312" spans="1:6" s="3" customFormat="1" ht="15">
      <c r="A312" s="16">
        <v>304</v>
      </c>
      <c r="B312" s="44"/>
      <c r="C312" s="44"/>
      <c r="D312" s="8" t="s">
        <v>202</v>
      </c>
      <c r="E312" s="2">
        <v>9983.43</v>
      </c>
      <c r="F312" s="2">
        <v>9983.43</v>
      </c>
    </row>
    <row r="313" spans="1:6" s="3" customFormat="1" ht="15">
      <c r="A313" s="16">
        <v>305</v>
      </c>
      <c r="B313" s="44"/>
      <c r="C313" s="44"/>
      <c r="D313" s="8" t="s">
        <v>276</v>
      </c>
      <c r="E313" s="2">
        <v>10147.53</v>
      </c>
      <c r="F313" s="2">
        <v>10147.53</v>
      </c>
    </row>
    <row r="314" spans="1:6" s="3" customFormat="1" ht="15">
      <c r="A314" s="16">
        <v>306</v>
      </c>
      <c r="B314" s="44"/>
      <c r="C314" s="44"/>
      <c r="D314" s="8" t="s">
        <v>277</v>
      </c>
      <c r="E314" s="2">
        <v>5769.67</v>
      </c>
      <c r="F314" s="2">
        <v>5769.67</v>
      </c>
    </row>
    <row r="315" spans="1:6" s="3" customFormat="1" ht="15">
      <c r="A315" s="16">
        <v>307</v>
      </c>
      <c r="B315" s="44"/>
      <c r="C315" s="44"/>
      <c r="D315" s="8" t="s">
        <v>278</v>
      </c>
      <c r="E315" s="2">
        <v>8863.05</v>
      </c>
      <c r="F315" s="2">
        <v>8863.05</v>
      </c>
    </row>
    <row r="316" spans="1:6" s="3" customFormat="1" ht="15">
      <c r="A316" s="16">
        <v>308</v>
      </c>
      <c r="B316" s="44"/>
      <c r="C316" s="44"/>
      <c r="D316" s="8" t="s">
        <v>51</v>
      </c>
      <c r="E316" s="2">
        <v>11183.41</v>
      </c>
      <c r="F316" s="2">
        <v>11183.41</v>
      </c>
    </row>
    <row r="317" spans="1:6" s="3" customFormat="1" ht="15">
      <c r="A317" s="16">
        <v>309</v>
      </c>
      <c r="B317" s="44"/>
      <c r="C317" s="44"/>
      <c r="D317" s="8" t="s">
        <v>279</v>
      </c>
      <c r="E317" s="2">
        <v>26614.33</v>
      </c>
      <c r="F317" s="2">
        <v>26614.33</v>
      </c>
    </row>
    <row r="318" spans="1:6" s="3" customFormat="1" ht="15">
      <c r="A318" s="16">
        <v>310</v>
      </c>
      <c r="B318" s="44"/>
      <c r="C318" s="44"/>
      <c r="D318" s="8" t="s">
        <v>252</v>
      </c>
      <c r="E318" s="2">
        <v>7196.27</v>
      </c>
      <c r="F318" s="2">
        <v>7196.27</v>
      </c>
    </row>
    <row r="319" spans="1:6" s="3" customFormat="1" ht="15">
      <c r="A319" s="16">
        <v>311</v>
      </c>
      <c r="B319" s="44"/>
      <c r="C319" s="44"/>
      <c r="D319" s="8" t="s">
        <v>161</v>
      </c>
      <c r="E319" s="2">
        <v>17991.32</v>
      </c>
      <c r="F319" s="2">
        <v>17991.32</v>
      </c>
    </row>
    <row r="320" spans="1:6" s="3" customFormat="1" ht="15">
      <c r="A320" s="16">
        <v>312</v>
      </c>
      <c r="B320" s="4" t="s">
        <v>234</v>
      </c>
      <c r="C320" s="5" t="s">
        <v>235</v>
      </c>
      <c r="D320" s="1" t="s">
        <v>236</v>
      </c>
      <c r="E320" s="21">
        <v>6800</v>
      </c>
      <c r="F320" s="22">
        <v>6798</v>
      </c>
    </row>
    <row r="321" spans="1:6" s="3" customFormat="1" ht="15.75" customHeight="1">
      <c r="A321" s="16">
        <v>313</v>
      </c>
      <c r="B321" s="44" t="s">
        <v>320</v>
      </c>
      <c r="C321" s="43" t="s">
        <v>223</v>
      </c>
      <c r="D321" s="8" t="s">
        <v>226</v>
      </c>
      <c r="E321" s="2">
        <v>15995.29</v>
      </c>
      <c r="F321" s="2">
        <v>15995.29</v>
      </c>
    </row>
    <row r="322" spans="1:6" s="3" customFormat="1" ht="15">
      <c r="A322" s="16">
        <v>314</v>
      </c>
      <c r="B322" s="44"/>
      <c r="C322" s="43"/>
      <c r="D322" s="8" t="s">
        <v>224</v>
      </c>
      <c r="E322" s="2">
        <v>15995.29</v>
      </c>
      <c r="F322" s="2">
        <v>15995.29</v>
      </c>
    </row>
    <row r="323" spans="1:6" s="3" customFormat="1" ht="15">
      <c r="A323" s="16">
        <v>315</v>
      </c>
      <c r="B323" s="44"/>
      <c r="C323" s="43"/>
      <c r="D323" s="8" t="s">
        <v>225</v>
      </c>
      <c r="E323" s="2">
        <v>15995.29</v>
      </c>
      <c r="F323" s="2">
        <v>15995.29</v>
      </c>
    </row>
    <row r="324" spans="1:6" s="3" customFormat="1" ht="15.75" customHeight="1">
      <c r="A324" s="16">
        <v>316</v>
      </c>
      <c r="B324" s="44" t="s">
        <v>9</v>
      </c>
      <c r="C324" s="43" t="s">
        <v>71</v>
      </c>
      <c r="D324" s="8" t="s">
        <v>164</v>
      </c>
      <c r="E324" s="2">
        <v>18658</v>
      </c>
      <c r="F324" s="2">
        <v>18658</v>
      </c>
    </row>
    <row r="325" spans="1:6" s="3" customFormat="1" ht="15">
      <c r="A325" s="16">
        <v>317</v>
      </c>
      <c r="B325" s="44"/>
      <c r="C325" s="43"/>
      <c r="D325" s="8" t="s">
        <v>255</v>
      </c>
      <c r="E325" s="2">
        <v>21684</v>
      </c>
      <c r="F325" s="2">
        <v>21684</v>
      </c>
    </row>
    <row r="326" spans="1:6" s="3" customFormat="1" ht="15.75" customHeight="1">
      <c r="A326" s="16">
        <v>318</v>
      </c>
      <c r="B326" s="44" t="s">
        <v>9</v>
      </c>
      <c r="C326" s="43" t="s">
        <v>285</v>
      </c>
      <c r="D326" s="8" t="s">
        <v>391</v>
      </c>
      <c r="E326" s="2">
        <v>88030</v>
      </c>
      <c r="F326" s="2">
        <v>88030</v>
      </c>
    </row>
    <row r="327" spans="1:6" s="3" customFormat="1" ht="15">
      <c r="A327" s="16">
        <v>319</v>
      </c>
      <c r="B327" s="44"/>
      <c r="C327" s="43"/>
      <c r="D327" s="8" t="s">
        <v>390</v>
      </c>
      <c r="E327" s="2">
        <v>93133</v>
      </c>
      <c r="F327" s="2">
        <v>93133</v>
      </c>
    </row>
    <row r="328" spans="1:6" s="3" customFormat="1" ht="15">
      <c r="A328" s="16">
        <v>320</v>
      </c>
      <c r="B328" s="44"/>
      <c r="C328" s="43"/>
      <c r="D328" s="8" t="s">
        <v>389</v>
      </c>
      <c r="E328" s="2">
        <v>88891</v>
      </c>
      <c r="F328" s="2">
        <v>88891</v>
      </c>
    </row>
    <row r="329" spans="1:6" s="3" customFormat="1" ht="15">
      <c r="A329" s="16">
        <v>321</v>
      </c>
      <c r="B329" s="44"/>
      <c r="C329" s="43"/>
      <c r="D329" s="8" t="s">
        <v>388</v>
      </c>
      <c r="E329" s="2">
        <v>88590</v>
      </c>
      <c r="F329" s="2">
        <v>88590</v>
      </c>
    </row>
    <row r="330" spans="1:6" s="3" customFormat="1" ht="15">
      <c r="A330" s="16">
        <v>322</v>
      </c>
      <c r="B330" s="44"/>
      <c r="C330" s="43"/>
      <c r="D330" s="8" t="s">
        <v>387</v>
      </c>
      <c r="E330" s="2">
        <v>43144</v>
      </c>
      <c r="F330" s="2">
        <f>17662+19562+5920</f>
        <v>43144</v>
      </c>
    </row>
    <row r="331" spans="1:6" s="3" customFormat="1" ht="15.75" customHeight="1">
      <c r="A331" s="16">
        <v>323</v>
      </c>
      <c r="B331" s="44" t="s">
        <v>11</v>
      </c>
      <c r="C331" s="43" t="s">
        <v>258</v>
      </c>
      <c r="D331" s="8" t="s">
        <v>106</v>
      </c>
      <c r="E331" s="2">
        <v>33746</v>
      </c>
      <c r="F331" s="2">
        <v>33746</v>
      </c>
    </row>
    <row r="332" spans="1:6" s="3" customFormat="1" ht="15">
      <c r="A332" s="16">
        <v>324</v>
      </c>
      <c r="B332" s="44"/>
      <c r="C332" s="43"/>
      <c r="D332" s="8" t="s">
        <v>107</v>
      </c>
      <c r="E332" s="2">
        <v>80825</v>
      </c>
      <c r="F332" s="2">
        <v>80825</v>
      </c>
    </row>
    <row r="333" spans="1:6" s="3" customFormat="1" ht="15.75" customHeight="1">
      <c r="A333" s="16">
        <v>325</v>
      </c>
      <c r="B333" s="44" t="s">
        <v>9</v>
      </c>
      <c r="C333" s="43" t="s">
        <v>285</v>
      </c>
      <c r="D333" s="8" t="s">
        <v>392</v>
      </c>
      <c r="E333" s="2">
        <v>88522</v>
      </c>
      <c r="F333" s="2">
        <v>88522</v>
      </c>
    </row>
    <row r="334" spans="1:6" s="3" customFormat="1" ht="15">
      <c r="A334" s="16">
        <v>326</v>
      </c>
      <c r="B334" s="44"/>
      <c r="C334" s="43"/>
      <c r="D334" s="8" t="s">
        <v>393</v>
      </c>
      <c r="E334" s="2">
        <v>88719</v>
      </c>
      <c r="F334" s="2">
        <v>88719</v>
      </c>
    </row>
    <row r="335" spans="1:6" s="3" customFormat="1" ht="15">
      <c r="A335" s="16">
        <v>327</v>
      </c>
      <c r="B335" s="44"/>
      <c r="C335" s="43"/>
      <c r="D335" s="8" t="s">
        <v>394</v>
      </c>
      <c r="E335" s="2">
        <v>90323</v>
      </c>
      <c r="F335" s="2">
        <v>90323</v>
      </c>
    </row>
    <row r="336" spans="1:6" s="3" customFormat="1" ht="15">
      <c r="A336" s="16">
        <v>328</v>
      </c>
      <c r="B336" s="44"/>
      <c r="C336" s="43"/>
      <c r="D336" s="8" t="s">
        <v>395</v>
      </c>
      <c r="E336" s="2">
        <v>89973</v>
      </c>
      <c r="F336" s="2">
        <v>89973</v>
      </c>
    </row>
    <row r="337" spans="1:6" s="3" customFormat="1" ht="15">
      <c r="A337" s="16">
        <v>329</v>
      </c>
      <c r="B337" s="44"/>
      <c r="C337" s="43"/>
      <c r="D337" s="8" t="s">
        <v>260</v>
      </c>
      <c r="E337" s="2">
        <v>90010</v>
      </c>
      <c r="F337" s="2">
        <v>90010</v>
      </c>
    </row>
    <row r="338" spans="1:6" s="3" customFormat="1" ht="15">
      <c r="A338" s="16">
        <v>330</v>
      </c>
      <c r="B338" s="44"/>
      <c r="C338" s="43"/>
      <c r="D338" s="8" t="s">
        <v>396</v>
      </c>
      <c r="E338" s="2">
        <v>88522</v>
      </c>
      <c r="F338" s="2">
        <v>88522</v>
      </c>
    </row>
    <row r="339" spans="1:6" s="3" customFormat="1" ht="15">
      <c r="A339" s="16">
        <v>331</v>
      </c>
      <c r="B339" s="44"/>
      <c r="C339" s="43"/>
      <c r="D339" s="8" t="s">
        <v>386</v>
      </c>
      <c r="E339" s="2">
        <v>88522</v>
      </c>
      <c r="F339" s="2">
        <v>88522</v>
      </c>
    </row>
    <row r="340" spans="1:6" s="3" customFormat="1" ht="15">
      <c r="A340" s="16">
        <v>332</v>
      </c>
      <c r="B340" s="44"/>
      <c r="C340" s="43"/>
      <c r="D340" s="8" t="s">
        <v>397</v>
      </c>
      <c r="E340" s="2">
        <v>61121</v>
      </c>
      <c r="F340" s="2">
        <f>19796+14564+14521+12240</f>
        <v>61121</v>
      </c>
    </row>
    <row r="341" spans="1:6" s="3" customFormat="1" ht="15.75" customHeight="1">
      <c r="A341" s="16">
        <v>333</v>
      </c>
      <c r="B341" s="44" t="s">
        <v>286</v>
      </c>
      <c r="C341" s="43" t="s">
        <v>402</v>
      </c>
      <c r="D341" s="8" t="s">
        <v>299</v>
      </c>
      <c r="E341" s="2">
        <v>32323.8571428</v>
      </c>
      <c r="F341" s="2">
        <v>20545</v>
      </c>
    </row>
    <row r="342" spans="1:6" s="3" customFormat="1" ht="15">
      <c r="A342" s="16">
        <v>334</v>
      </c>
      <c r="B342" s="44"/>
      <c r="C342" s="43"/>
      <c r="D342" s="8" t="s">
        <v>361</v>
      </c>
      <c r="E342" s="2">
        <v>32323.8571428</v>
      </c>
      <c r="F342" s="2">
        <v>17164</v>
      </c>
    </row>
    <row r="343" spans="1:6" s="3" customFormat="1" ht="15">
      <c r="A343" s="16">
        <v>335</v>
      </c>
      <c r="B343" s="44"/>
      <c r="C343" s="43"/>
      <c r="D343" s="8" t="s">
        <v>363</v>
      </c>
      <c r="E343" s="2">
        <v>32323.8571428</v>
      </c>
      <c r="F343" s="2">
        <v>41142</v>
      </c>
    </row>
    <row r="344" spans="1:6" s="3" customFormat="1" ht="15">
      <c r="A344" s="16">
        <v>336</v>
      </c>
      <c r="B344" s="44"/>
      <c r="C344" s="43"/>
      <c r="D344" s="8" t="s">
        <v>365</v>
      </c>
      <c r="E344" s="2">
        <v>32323.8571428</v>
      </c>
      <c r="F344" s="2">
        <v>58280</v>
      </c>
    </row>
    <row r="345" spans="1:6" s="3" customFormat="1" ht="15">
      <c r="A345" s="16">
        <v>337</v>
      </c>
      <c r="B345" s="44"/>
      <c r="C345" s="43"/>
      <c r="D345" s="8" t="s">
        <v>366</v>
      </c>
      <c r="E345" s="2">
        <v>32323.8571428</v>
      </c>
      <c r="F345" s="2">
        <v>37709</v>
      </c>
    </row>
    <row r="346" spans="1:6" s="3" customFormat="1" ht="15">
      <c r="A346" s="16">
        <v>338</v>
      </c>
      <c r="B346" s="44"/>
      <c r="C346" s="43"/>
      <c r="D346" s="8" t="s">
        <v>367</v>
      </c>
      <c r="E346" s="2">
        <v>32323.8571428</v>
      </c>
      <c r="F346" s="2">
        <v>41142</v>
      </c>
    </row>
    <row r="347" spans="1:6" s="3" customFormat="1" ht="15">
      <c r="A347" s="16">
        <v>339</v>
      </c>
      <c r="B347" s="44"/>
      <c r="C347" s="43"/>
      <c r="D347" s="8" t="s">
        <v>364</v>
      </c>
      <c r="E347" s="2">
        <v>32323.8571428</v>
      </c>
      <c r="F347" s="2">
        <v>20545</v>
      </c>
    </row>
    <row r="348" spans="1:6" s="3" customFormat="1" ht="15">
      <c r="A348" s="16">
        <v>340</v>
      </c>
      <c r="B348" s="44"/>
      <c r="C348" s="43"/>
      <c r="D348" s="8" t="s">
        <v>121</v>
      </c>
      <c r="E348" s="2">
        <v>32323.8571428</v>
      </c>
      <c r="F348" s="23">
        <v>17164</v>
      </c>
    </row>
    <row r="349" spans="1:6" s="3" customFormat="1" ht="15">
      <c r="A349" s="16">
        <v>341</v>
      </c>
      <c r="B349" s="44"/>
      <c r="C349" s="43"/>
      <c r="D349" s="8" t="s">
        <v>368</v>
      </c>
      <c r="E349" s="2">
        <v>32323.8571428</v>
      </c>
      <c r="F349" s="23">
        <v>17164</v>
      </c>
    </row>
    <row r="350" spans="1:6" s="3" customFormat="1" ht="15">
      <c r="A350" s="16">
        <v>342</v>
      </c>
      <c r="B350" s="44"/>
      <c r="C350" s="43"/>
      <c r="D350" s="8" t="s">
        <v>270</v>
      </c>
      <c r="E350" s="2">
        <v>32323.8571428</v>
      </c>
      <c r="F350" s="23">
        <v>37709</v>
      </c>
    </row>
    <row r="351" spans="1:6" s="3" customFormat="1" ht="15">
      <c r="A351" s="16">
        <v>343</v>
      </c>
      <c r="B351" s="44"/>
      <c r="C351" s="43"/>
      <c r="D351" s="8" t="s">
        <v>282</v>
      </c>
      <c r="E351" s="2">
        <v>32323.8571428</v>
      </c>
      <c r="F351" s="23">
        <v>17164</v>
      </c>
    </row>
    <row r="352" spans="1:6" s="3" customFormat="1" ht="15">
      <c r="A352" s="16">
        <v>344</v>
      </c>
      <c r="B352" s="44"/>
      <c r="C352" s="43"/>
      <c r="D352" s="8" t="s">
        <v>311</v>
      </c>
      <c r="E352" s="2">
        <v>32323.8571428</v>
      </c>
      <c r="F352" s="23">
        <v>47955</v>
      </c>
    </row>
    <row r="353" spans="1:6" s="3" customFormat="1" ht="15">
      <c r="A353" s="16">
        <v>345</v>
      </c>
      <c r="B353" s="44"/>
      <c r="C353" s="43"/>
      <c r="D353" s="8" t="s">
        <v>248</v>
      </c>
      <c r="E353" s="2">
        <v>32323.8571428</v>
      </c>
      <c r="F353" s="23">
        <v>41142</v>
      </c>
    </row>
    <row r="354" spans="1:6" s="3" customFormat="1" ht="15">
      <c r="A354" s="16">
        <v>346</v>
      </c>
      <c r="B354" s="4" t="s">
        <v>287</v>
      </c>
      <c r="C354" s="5" t="s">
        <v>288</v>
      </c>
      <c r="D354" s="8" t="s">
        <v>362</v>
      </c>
      <c r="E354" s="14">
        <v>13093.28</v>
      </c>
      <c r="F354" s="2">
        <v>13093.28</v>
      </c>
    </row>
    <row r="355" spans="1:6" s="3" customFormat="1" ht="15">
      <c r="A355" s="16">
        <v>347</v>
      </c>
      <c r="B355" s="18" t="s">
        <v>208</v>
      </c>
      <c r="C355" s="6" t="s">
        <v>284</v>
      </c>
      <c r="D355" s="8" t="s">
        <v>408</v>
      </c>
      <c r="E355" s="2">
        <v>168175</v>
      </c>
      <c r="F355" s="2">
        <v>168175</v>
      </c>
    </row>
    <row r="356" spans="1:6" s="3" customFormat="1" ht="15">
      <c r="A356" s="16">
        <v>348</v>
      </c>
      <c r="B356" s="4" t="s">
        <v>286</v>
      </c>
      <c r="C356" s="5" t="s">
        <v>289</v>
      </c>
      <c r="D356" s="8" t="s">
        <v>106</v>
      </c>
      <c r="E356" s="2">
        <v>94340</v>
      </c>
      <c r="F356" s="2">
        <v>94340</v>
      </c>
    </row>
    <row r="357" spans="1:6" s="3" customFormat="1" ht="15.75" customHeight="1">
      <c r="A357" s="16">
        <v>349</v>
      </c>
      <c r="B357" s="44" t="s">
        <v>127</v>
      </c>
      <c r="C357" s="43" t="s">
        <v>154</v>
      </c>
      <c r="D357" s="8" t="s">
        <v>359</v>
      </c>
      <c r="E357" s="2">
        <v>18681.03</v>
      </c>
      <c r="F357" s="2">
        <v>18681.03</v>
      </c>
    </row>
    <row r="358" spans="1:6" s="3" customFormat="1" ht="15">
      <c r="A358" s="16">
        <v>350</v>
      </c>
      <c r="B358" s="44"/>
      <c r="C358" s="43"/>
      <c r="D358" s="8" t="s">
        <v>360</v>
      </c>
      <c r="E358" s="2">
        <v>18908.47</v>
      </c>
      <c r="F358" s="2">
        <v>18908.47</v>
      </c>
    </row>
    <row r="359" spans="1:6" s="3" customFormat="1" ht="15">
      <c r="A359" s="16">
        <v>351</v>
      </c>
      <c r="B359" s="44"/>
      <c r="C359" s="43"/>
      <c r="D359" s="8" t="s">
        <v>302</v>
      </c>
      <c r="E359" s="2">
        <v>28428.15</v>
      </c>
      <c r="F359" s="2">
        <v>28428.15</v>
      </c>
    </row>
    <row r="360" spans="1:6" s="3" customFormat="1" ht="15">
      <c r="A360" s="16">
        <v>352</v>
      </c>
      <c r="B360" s="44"/>
      <c r="C360" s="43"/>
      <c r="D360" s="8" t="s">
        <v>303</v>
      </c>
      <c r="E360" s="2">
        <v>18453.58</v>
      </c>
      <c r="F360" s="2">
        <v>18453.58</v>
      </c>
    </row>
    <row r="361" spans="1:6" s="3" customFormat="1" ht="15.75" customHeight="1">
      <c r="A361" s="16">
        <v>353</v>
      </c>
      <c r="B361" s="44" t="s">
        <v>127</v>
      </c>
      <c r="C361" s="43" t="s">
        <v>304</v>
      </c>
      <c r="D361" s="8" t="s">
        <v>305</v>
      </c>
      <c r="E361" s="2">
        <v>18956.76</v>
      </c>
      <c r="F361" s="2">
        <v>18956.76</v>
      </c>
    </row>
    <row r="362" spans="1:6" s="3" customFormat="1" ht="15">
      <c r="A362" s="16">
        <v>354</v>
      </c>
      <c r="B362" s="44"/>
      <c r="C362" s="43"/>
      <c r="D362" s="8" t="s">
        <v>306</v>
      </c>
      <c r="E362" s="2">
        <v>18681.03</v>
      </c>
      <c r="F362" s="2">
        <v>18681.03</v>
      </c>
    </row>
    <row r="363" spans="1:6" s="3" customFormat="1" ht="15">
      <c r="A363" s="16">
        <v>355</v>
      </c>
      <c r="B363" s="44"/>
      <c r="C363" s="43"/>
      <c r="D363" s="8" t="s">
        <v>307</v>
      </c>
      <c r="E363" s="2">
        <v>18681.03</v>
      </c>
      <c r="F363" s="2">
        <v>18681.03</v>
      </c>
    </row>
    <row r="364" spans="1:6" s="3" customFormat="1" ht="30">
      <c r="A364" s="16">
        <v>356</v>
      </c>
      <c r="B364" s="4" t="s">
        <v>210</v>
      </c>
      <c r="C364" s="5" t="s">
        <v>353</v>
      </c>
      <c r="D364" s="24" t="s">
        <v>354</v>
      </c>
      <c r="E364" s="14">
        <f>55195</f>
        <v>55195</v>
      </c>
      <c r="F364" s="2">
        <f>54500+21839</f>
        <v>76339</v>
      </c>
    </row>
    <row r="365" spans="1:6" s="3" customFormat="1" ht="30">
      <c r="A365" s="16">
        <v>357</v>
      </c>
      <c r="B365" s="4" t="s">
        <v>210</v>
      </c>
      <c r="C365" s="5" t="s">
        <v>353</v>
      </c>
      <c r="D365" s="24" t="s">
        <v>355</v>
      </c>
      <c r="E365" s="14">
        <v>34630</v>
      </c>
      <c r="F365" s="2">
        <f>36500+12816</f>
        <v>49316</v>
      </c>
    </row>
    <row r="366" spans="1:6" s="3" customFormat="1" ht="30">
      <c r="A366" s="16">
        <v>358</v>
      </c>
      <c r="B366" s="4" t="s">
        <v>210</v>
      </c>
      <c r="C366" s="5" t="s">
        <v>353</v>
      </c>
      <c r="D366" s="24" t="s">
        <v>356</v>
      </c>
      <c r="E366" s="14">
        <f>39035+1538</f>
        <v>40573</v>
      </c>
      <c r="F366" s="2">
        <f>15195+36500</f>
        <v>51695</v>
      </c>
    </row>
    <row r="367" spans="1:6" s="3" customFormat="1" ht="30">
      <c r="A367" s="16">
        <v>359</v>
      </c>
      <c r="B367" s="4" t="s">
        <v>210</v>
      </c>
      <c r="C367" s="5" t="s">
        <v>353</v>
      </c>
      <c r="D367" s="24" t="s">
        <v>369</v>
      </c>
      <c r="E367" s="14">
        <v>50740</v>
      </c>
      <c r="F367" s="2">
        <v>50740</v>
      </c>
    </row>
    <row r="368" spans="1:6" s="3" customFormat="1" ht="30">
      <c r="A368" s="16">
        <v>360</v>
      </c>
      <c r="B368" s="18" t="s">
        <v>210</v>
      </c>
      <c r="C368" s="5" t="s">
        <v>372</v>
      </c>
      <c r="D368" s="25" t="s">
        <v>346</v>
      </c>
      <c r="E368" s="26">
        <f>56500+22358</f>
        <v>78858</v>
      </c>
      <c r="F368" s="2">
        <f>56500+22358</f>
        <v>78858</v>
      </c>
    </row>
    <row r="369" spans="1:6" s="3" customFormat="1" ht="30">
      <c r="A369" s="16">
        <v>361</v>
      </c>
      <c r="B369" s="18" t="s">
        <v>210</v>
      </c>
      <c r="C369" s="5" t="s">
        <v>372</v>
      </c>
      <c r="D369" s="25" t="s">
        <v>380</v>
      </c>
      <c r="E369" s="26">
        <f>23500+9518</f>
        <v>33018</v>
      </c>
      <c r="F369" s="2">
        <f>9518+23500</f>
        <v>33018</v>
      </c>
    </row>
    <row r="370" spans="1:6" s="3" customFormat="1" ht="30">
      <c r="A370" s="16">
        <v>362</v>
      </c>
      <c r="B370" s="18" t="s">
        <v>210</v>
      </c>
      <c r="C370" s="5" t="s">
        <v>372</v>
      </c>
      <c r="D370" s="25" t="s">
        <v>381</v>
      </c>
      <c r="E370" s="26">
        <f>39500+14277</f>
        <v>53777</v>
      </c>
      <c r="F370" s="2">
        <f>39500+14277</f>
        <v>53777</v>
      </c>
    </row>
    <row r="371" spans="1:6" s="3" customFormat="1" ht="30">
      <c r="A371" s="16">
        <v>363</v>
      </c>
      <c r="B371" s="18" t="s">
        <v>210</v>
      </c>
      <c r="C371" s="5" t="s">
        <v>372</v>
      </c>
      <c r="D371" s="25" t="s">
        <v>420</v>
      </c>
      <c r="E371" s="26">
        <f>49000+21863</f>
        <v>70863</v>
      </c>
      <c r="F371" s="2">
        <f>E371</f>
        <v>70863</v>
      </c>
    </row>
    <row r="372" spans="1:6" s="3" customFormat="1" ht="30">
      <c r="A372" s="16">
        <v>364</v>
      </c>
      <c r="B372" s="18" t="s">
        <v>210</v>
      </c>
      <c r="C372" s="5" t="s">
        <v>372</v>
      </c>
      <c r="D372" s="25" t="s">
        <v>410</v>
      </c>
      <c r="E372" s="26">
        <f>17500+37155.34</f>
        <v>54655.34</v>
      </c>
      <c r="F372" s="2">
        <v>54655.34</v>
      </c>
    </row>
    <row r="373" spans="1:6" s="3" customFormat="1" ht="30">
      <c r="A373" s="16">
        <v>365</v>
      </c>
      <c r="B373" s="18" t="s">
        <v>210</v>
      </c>
      <c r="C373" s="5" t="s">
        <v>372</v>
      </c>
      <c r="D373" s="25" t="s">
        <v>411</v>
      </c>
      <c r="E373" s="26">
        <f>6172+26000</f>
        <v>32172</v>
      </c>
      <c r="F373" s="2">
        <f>32172</f>
        <v>32172</v>
      </c>
    </row>
    <row r="374" spans="1:6" s="3" customFormat="1" ht="30">
      <c r="A374" s="16">
        <v>366</v>
      </c>
      <c r="B374" s="18" t="s">
        <v>210</v>
      </c>
      <c r="C374" s="5" t="s">
        <v>372</v>
      </c>
      <c r="D374" s="25" t="s">
        <v>412</v>
      </c>
      <c r="E374" s="26">
        <f>38000+2826</f>
        <v>40826</v>
      </c>
      <c r="F374" s="2">
        <f>E374</f>
        <v>40826</v>
      </c>
    </row>
    <row r="375" spans="1:6" s="3" customFormat="1" ht="15">
      <c r="A375" s="16">
        <v>367</v>
      </c>
      <c r="B375" s="16" t="s">
        <v>208</v>
      </c>
      <c r="C375" s="6" t="s">
        <v>284</v>
      </c>
      <c r="D375" s="8" t="s">
        <v>106</v>
      </c>
      <c r="E375" s="2">
        <v>153242</v>
      </c>
      <c r="F375" s="2">
        <v>117947</v>
      </c>
    </row>
    <row r="376" spans="1:6" s="3" customFormat="1" ht="15">
      <c r="A376" s="16">
        <v>368</v>
      </c>
      <c r="B376" s="16" t="s">
        <v>208</v>
      </c>
      <c r="C376" s="6" t="s">
        <v>284</v>
      </c>
      <c r="D376" s="8" t="s">
        <v>107</v>
      </c>
      <c r="E376" s="2">
        <v>476528</v>
      </c>
      <c r="F376" s="2">
        <v>476528</v>
      </c>
    </row>
    <row r="377" spans="1:6" s="3" customFormat="1" ht="15.75" customHeight="1">
      <c r="A377" s="16">
        <v>369</v>
      </c>
      <c r="B377" s="44" t="s">
        <v>127</v>
      </c>
      <c r="C377" s="45" t="s">
        <v>293</v>
      </c>
      <c r="D377" s="27" t="s">
        <v>290</v>
      </c>
      <c r="E377" s="2">
        <v>23477.59</v>
      </c>
      <c r="F377" s="2">
        <v>23477.59</v>
      </c>
    </row>
    <row r="378" spans="1:6" s="3" customFormat="1" ht="15">
      <c r="A378" s="16">
        <v>370</v>
      </c>
      <c r="B378" s="44"/>
      <c r="C378" s="45"/>
      <c r="D378" s="27" t="s">
        <v>430</v>
      </c>
      <c r="E378" s="2">
        <v>34968.96</v>
      </c>
      <c r="F378" s="2">
        <v>34968.96</v>
      </c>
    </row>
    <row r="379" spans="1:6" s="3" customFormat="1" ht="15">
      <c r="A379" s="16">
        <v>371</v>
      </c>
      <c r="B379" s="44"/>
      <c r="C379" s="45"/>
      <c r="D379" s="27" t="s">
        <v>291</v>
      </c>
      <c r="E379" s="2">
        <v>60425.92</v>
      </c>
      <c r="F379" s="2">
        <v>60425.92</v>
      </c>
    </row>
    <row r="380" spans="1:6" s="3" customFormat="1" ht="15">
      <c r="A380" s="16">
        <v>372</v>
      </c>
      <c r="B380" s="44"/>
      <c r="C380" s="45"/>
      <c r="D380" s="27" t="s">
        <v>429</v>
      </c>
      <c r="E380" s="2">
        <v>34639.07</v>
      </c>
      <c r="F380" s="2">
        <v>34639.07</v>
      </c>
    </row>
    <row r="381" spans="1:6" s="3" customFormat="1" ht="15">
      <c r="A381" s="16">
        <v>373</v>
      </c>
      <c r="B381" s="44"/>
      <c r="C381" s="45"/>
      <c r="D381" s="27" t="s">
        <v>292</v>
      </c>
      <c r="E381" s="2">
        <v>30420.45</v>
      </c>
      <c r="F381" s="2">
        <v>30240.45</v>
      </c>
    </row>
    <row r="382" spans="1:6" s="3" customFormat="1" ht="15.75" customHeight="1">
      <c r="A382" s="16">
        <v>374</v>
      </c>
      <c r="B382" s="44" t="s">
        <v>127</v>
      </c>
      <c r="C382" s="43" t="s">
        <v>293</v>
      </c>
      <c r="D382" s="27" t="s">
        <v>294</v>
      </c>
      <c r="E382" s="6">
        <v>21438.33</v>
      </c>
      <c r="F382" s="6">
        <v>21438.33</v>
      </c>
    </row>
    <row r="383" spans="1:6" s="3" customFormat="1" ht="15">
      <c r="A383" s="16">
        <v>375</v>
      </c>
      <c r="B383" s="44"/>
      <c r="C383" s="43"/>
      <c r="D383" s="27" t="s">
        <v>295</v>
      </c>
      <c r="E383" s="2">
        <v>25815.7</v>
      </c>
      <c r="F383" s="2">
        <v>25815.7</v>
      </c>
    </row>
    <row r="384" spans="1:6" s="3" customFormat="1" ht="15">
      <c r="A384" s="16">
        <v>376</v>
      </c>
      <c r="B384" s="44"/>
      <c r="C384" s="43"/>
      <c r="D384" s="27" t="s">
        <v>296</v>
      </c>
      <c r="E384" s="6">
        <v>21714.07</v>
      </c>
      <c r="F384" s="6">
        <v>21714.07</v>
      </c>
    </row>
    <row r="385" spans="1:6" s="3" customFormat="1" ht="15">
      <c r="A385" s="16">
        <v>377</v>
      </c>
      <c r="B385" s="4" t="s">
        <v>127</v>
      </c>
      <c r="C385" s="13" t="s">
        <v>293</v>
      </c>
      <c r="D385" s="27" t="s">
        <v>431</v>
      </c>
      <c r="E385" s="14">
        <v>46006.26</v>
      </c>
      <c r="F385" s="2">
        <v>46006.26</v>
      </c>
    </row>
    <row r="386" spans="1:6" s="3" customFormat="1" ht="15">
      <c r="A386" s="16">
        <v>378</v>
      </c>
      <c r="B386" s="4" t="s">
        <v>141</v>
      </c>
      <c r="C386" s="13" t="s">
        <v>373</v>
      </c>
      <c r="D386" s="27" t="s">
        <v>309</v>
      </c>
      <c r="E386" s="14">
        <v>43480</v>
      </c>
      <c r="F386" s="2">
        <v>43480</v>
      </c>
    </row>
    <row r="387" spans="1:6" s="3" customFormat="1" ht="15">
      <c r="A387" s="16">
        <v>379</v>
      </c>
      <c r="B387" s="4" t="s">
        <v>141</v>
      </c>
      <c r="C387" s="13" t="s">
        <v>373</v>
      </c>
      <c r="D387" s="27" t="s">
        <v>308</v>
      </c>
      <c r="E387" s="14">
        <v>50700</v>
      </c>
      <c r="F387" s="2">
        <v>50700</v>
      </c>
    </row>
    <row r="388" spans="1:6" s="3" customFormat="1" ht="33" customHeight="1">
      <c r="A388" s="16">
        <v>380</v>
      </c>
      <c r="B388" s="18" t="s">
        <v>9</v>
      </c>
      <c r="C388" s="9" t="s">
        <v>313</v>
      </c>
      <c r="D388" s="28" t="s">
        <v>314</v>
      </c>
      <c r="E388" s="21">
        <v>344836</v>
      </c>
      <c r="F388" s="22">
        <v>344836</v>
      </c>
    </row>
    <row r="389" spans="1:6" s="3" customFormat="1" ht="18" customHeight="1">
      <c r="A389" s="16">
        <v>381</v>
      </c>
      <c r="B389" s="42"/>
      <c r="C389" s="46"/>
      <c r="D389" s="28" t="s">
        <v>400</v>
      </c>
      <c r="E389" s="29">
        <v>94159</v>
      </c>
      <c r="F389" s="22">
        <v>94159</v>
      </c>
    </row>
    <row r="390" spans="1:6" s="3" customFormat="1" ht="18" customHeight="1">
      <c r="A390" s="16">
        <v>382</v>
      </c>
      <c r="B390" s="42"/>
      <c r="C390" s="46"/>
      <c r="D390" s="28" t="s">
        <v>59</v>
      </c>
      <c r="E390" s="29">
        <v>92365</v>
      </c>
      <c r="F390" s="22">
        <v>92365</v>
      </c>
    </row>
    <row r="391" spans="1:6" s="3" customFormat="1" ht="15">
      <c r="A391" s="16">
        <v>383</v>
      </c>
      <c r="B391" s="18" t="s">
        <v>208</v>
      </c>
      <c r="C391" s="9" t="s">
        <v>315</v>
      </c>
      <c r="D391" s="8" t="s">
        <v>316</v>
      </c>
      <c r="E391" s="30">
        <v>69650</v>
      </c>
      <c r="F391" s="11">
        <v>61243</v>
      </c>
    </row>
    <row r="392" spans="1:6" s="3" customFormat="1" ht="15">
      <c r="A392" s="16">
        <v>384</v>
      </c>
      <c r="B392" s="18" t="s">
        <v>208</v>
      </c>
      <c r="C392" s="9" t="s">
        <v>315</v>
      </c>
      <c r="D392" s="8" t="s">
        <v>317</v>
      </c>
      <c r="E392" s="30">
        <v>78682</v>
      </c>
      <c r="F392" s="2">
        <v>78682</v>
      </c>
    </row>
    <row r="393" spans="1:6" s="3" customFormat="1" ht="15">
      <c r="A393" s="16">
        <v>385</v>
      </c>
      <c r="B393" s="18" t="s">
        <v>208</v>
      </c>
      <c r="C393" s="9" t="s">
        <v>315</v>
      </c>
      <c r="D393" s="8" t="s">
        <v>421</v>
      </c>
      <c r="E393" s="30">
        <v>11442</v>
      </c>
      <c r="F393" s="2">
        <v>11442</v>
      </c>
    </row>
    <row r="394" spans="1:6" s="3" customFormat="1" ht="30">
      <c r="A394" s="16">
        <v>386</v>
      </c>
      <c r="B394" s="18" t="s">
        <v>9</v>
      </c>
      <c r="C394" s="5" t="s">
        <v>318</v>
      </c>
      <c r="D394" s="8" t="s">
        <v>319</v>
      </c>
      <c r="E394" s="30">
        <v>24787</v>
      </c>
      <c r="F394" s="2">
        <v>24787</v>
      </c>
    </row>
    <row r="395" spans="1:6" s="3" customFormat="1" ht="15">
      <c r="A395" s="16">
        <v>387</v>
      </c>
      <c r="B395" s="18" t="s">
        <v>9</v>
      </c>
      <c r="C395" s="5" t="s">
        <v>370</v>
      </c>
      <c r="D395" s="8" t="s">
        <v>319</v>
      </c>
      <c r="E395" s="30">
        <v>18163</v>
      </c>
      <c r="F395" s="10">
        <v>18163</v>
      </c>
    </row>
    <row r="396" spans="1:6" s="3" customFormat="1" ht="15">
      <c r="A396" s="16">
        <v>388</v>
      </c>
      <c r="B396" s="42" t="s">
        <v>320</v>
      </c>
      <c r="C396" s="43" t="s">
        <v>321</v>
      </c>
      <c r="D396" s="8" t="s">
        <v>322</v>
      </c>
      <c r="E396" s="13">
        <v>25368.44</v>
      </c>
      <c r="F396" s="2">
        <f>5073.69+10147.38+10147.38</f>
        <v>25368.449999999997</v>
      </c>
    </row>
    <row r="397" spans="1:6" s="3" customFormat="1" ht="15">
      <c r="A397" s="16">
        <v>389</v>
      </c>
      <c r="B397" s="42"/>
      <c r="C397" s="43"/>
      <c r="D397" s="8" t="s">
        <v>323</v>
      </c>
      <c r="E397" s="13">
        <v>40849.9</v>
      </c>
      <c r="F397" s="2">
        <f>4299.63+6449.47+6449.47+6449.47+2150.24+6450.71+2150.24+6450.7</f>
        <v>40849.92999999999</v>
      </c>
    </row>
    <row r="398" spans="1:6" s="3" customFormat="1" ht="15">
      <c r="A398" s="16">
        <v>390</v>
      </c>
      <c r="B398" s="42"/>
      <c r="C398" s="43"/>
      <c r="D398" s="8" t="s">
        <v>324</v>
      </c>
      <c r="E398" s="13">
        <v>23735.66</v>
      </c>
      <c r="F398" s="2">
        <f>9494.32+4747.17+9494.32</f>
        <v>23735.809999999998</v>
      </c>
    </row>
    <row r="399" spans="1:6" s="3" customFormat="1" ht="15">
      <c r="A399" s="16">
        <v>391</v>
      </c>
      <c r="B399" s="18" t="s">
        <v>325</v>
      </c>
      <c r="C399" s="4" t="s">
        <v>373</v>
      </c>
      <c r="D399" s="24" t="s">
        <v>326</v>
      </c>
      <c r="E399" s="26">
        <v>186264</v>
      </c>
      <c r="F399" s="2">
        <v>162255</v>
      </c>
    </row>
    <row r="400" spans="1:6" s="3" customFormat="1" ht="15">
      <c r="A400" s="16">
        <v>392</v>
      </c>
      <c r="B400" s="18" t="s">
        <v>325</v>
      </c>
      <c r="C400" s="4" t="s">
        <v>373</v>
      </c>
      <c r="D400" s="24" t="s">
        <v>347</v>
      </c>
      <c r="E400" s="26">
        <v>1609730</v>
      </c>
      <c r="F400" s="2">
        <v>1593821</v>
      </c>
    </row>
    <row r="401" spans="1:6" s="3" customFormat="1" ht="15">
      <c r="A401" s="16">
        <v>393</v>
      </c>
      <c r="B401" s="18" t="s">
        <v>325</v>
      </c>
      <c r="C401" s="4" t="s">
        <v>375</v>
      </c>
      <c r="D401" s="24" t="s">
        <v>374</v>
      </c>
      <c r="E401" s="26">
        <v>182196</v>
      </c>
      <c r="F401" s="2">
        <v>182196</v>
      </c>
    </row>
    <row r="402" spans="1:6" s="3" customFormat="1" ht="30">
      <c r="A402" s="16">
        <v>394</v>
      </c>
      <c r="B402" s="18" t="s">
        <v>348</v>
      </c>
      <c r="C402" s="5" t="s">
        <v>349</v>
      </c>
      <c r="D402" s="20" t="s">
        <v>182</v>
      </c>
      <c r="E402" s="26">
        <v>46043.09</v>
      </c>
      <c r="F402" s="13">
        <v>46043.09</v>
      </c>
    </row>
    <row r="403" spans="1:6" s="3" customFormat="1" ht="30">
      <c r="A403" s="16">
        <v>395</v>
      </c>
      <c r="B403" s="18" t="s">
        <v>348</v>
      </c>
      <c r="C403" s="5" t="s">
        <v>349</v>
      </c>
      <c r="D403" s="20" t="s">
        <v>183</v>
      </c>
      <c r="E403" s="26">
        <v>56118.48</v>
      </c>
      <c r="F403" s="13">
        <v>56118.48</v>
      </c>
    </row>
    <row r="404" spans="1:6" s="3" customFormat="1" ht="14.25" customHeight="1">
      <c r="A404" s="16">
        <v>396</v>
      </c>
      <c r="B404" s="42" t="s">
        <v>348</v>
      </c>
      <c r="C404" s="43" t="s">
        <v>349</v>
      </c>
      <c r="D404" s="20" t="s">
        <v>425</v>
      </c>
      <c r="E404" s="26">
        <v>17084.85</v>
      </c>
      <c r="F404" s="13">
        <v>17084.85</v>
      </c>
    </row>
    <row r="405" spans="1:6" s="3" customFormat="1" ht="14.25" customHeight="1">
      <c r="A405" s="16">
        <v>397</v>
      </c>
      <c r="B405" s="42"/>
      <c r="C405" s="43"/>
      <c r="D405" s="20" t="s">
        <v>427</v>
      </c>
      <c r="E405" s="26">
        <v>52899.48</v>
      </c>
      <c r="F405" s="13">
        <v>52899.48</v>
      </c>
    </row>
    <row r="406" spans="1:6" s="3" customFormat="1" ht="14.25" customHeight="1">
      <c r="A406" s="16">
        <v>398</v>
      </c>
      <c r="B406" s="42"/>
      <c r="C406" s="43"/>
      <c r="D406" s="20" t="s">
        <v>426</v>
      </c>
      <c r="E406" s="26">
        <v>16605.33</v>
      </c>
      <c r="F406" s="13">
        <v>16605.33</v>
      </c>
    </row>
    <row r="407" spans="1:6" s="3" customFormat="1" ht="15">
      <c r="A407" s="16">
        <v>399</v>
      </c>
      <c r="B407" s="42" t="s">
        <v>283</v>
      </c>
      <c r="C407" s="44" t="s">
        <v>328</v>
      </c>
      <c r="D407" s="12" t="s">
        <v>329</v>
      </c>
      <c r="E407" s="13">
        <v>1646</v>
      </c>
      <c r="F407" s="13">
        <v>1646</v>
      </c>
    </row>
    <row r="408" spans="1:6" s="3" customFormat="1" ht="15" customHeight="1">
      <c r="A408" s="16">
        <v>400</v>
      </c>
      <c r="B408" s="42"/>
      <c r="C408" s="44"/>
      <c r="D408" s="12" t="s">
        <v>330</v>
      </c>
      <c r="E408" s="13">
        <v>6275</v>
      </c>
      <c r="F408" s="13">
        <v>6275</v>
      </c>
    </row>
    <row r="409" spans="1:6" s="3" customFormat="1" ht="15" customHeight="1">
      <c r="A409" s="16">
        <v>401</v>
      </c>
      <c r="B409" s="42"/>
      <c r="C409" s="44"/>
      <c r="D409" s="12" t="s">
        <v>331</v>
      </c>
      <c r="E409" s="13">
        <v>2688</v>
      </c>
      <c r="F409" s="13">
        <v>2688</v>
      </c>
    </row>
    <row r="410" spans="1:6" s="3" customFormat="1" ht="15" customHeight="1">
      <c r="A410" s="16">
        <v>402</v>
      </c>
      <c r="B410" s="42"/>
      <c r="C410" s="44"/>
      <c r="D410" s="12" t="s">
        <v>332</v>
      </c>
      <c r="E410" s="13">
        <v>4482</v>
      </c>
      <c r="F410" s="13">
        <v>4482</v>
      </c>
    </row>
    <row r="411" spans="1:6" s="3" customFormat="1" ht="15" customHeight="1">
      <c r="A411" s="16">
        <v>403</v>
      </c>
      <c r="B411" s="42"/>
      <c r="C411" s="44"/>
      <c r="D411" s="12" t="s">
        <v>333</v>
      </c>
      <c r="E411" s="13">
        <v>3586</v>
      </c>
      <c r="F411" s="13">
        <v>3586</v>
      </c>
    </row>
    <row r="412" spans="1:6" s="3" customFormat="1" ht="15" customHeight="1">
      <c r="A412" s="16">
        <v>404</v>
      </c>
      <c r="B412" s="42"/>
      <c r="C412" s="44"/>
      <c r="D412" s="12" t="s">
        <v>334</v>
      </c>
      <c r="E412" s="13">
        <v>5374</v>
      </c>
      <c r="F412" s="13">
        <v>5374</v>
      </c>
    </row>
    <row r="413" spans="1:6" s="3" customFormat="1" ht="15" customHeight="1">
      <c r="A413" s="16">
        <v>405</v>
      </c>
      <c r="B413" s="42"/>
      <c r="C413" s="44"/>
      <c r="D413" s="12" t="s">
        <v>335</v>
      </c>
      <c r="E413" s="13">
        <v>2688</v>
      </c>
      <c r="F413" s="13">
        <v>2688</v>
      </c>
    </row>
    <row r="414" spans="1:6" s="3" customFormat="1" ht="15" customHeight="1">
      <c r="A414" s="16">
        <v>406</v>
      </c>
      <c r="B414" s="42"/>
      <c r="C414" s="44"/>
      <c r="D414" s="12" t="s">
        <v>336</v>
      </c>
      <c r="E414" s="13">
        <v>5738</v>
      </c>
      <c r="F414" s="13">
        <v>5738</v>
      </c>
    </row>
    <row r="415" spans="1:6" s="3" customFormat="1" ht="15" customHeight="1">
      <c r="A415" s="16">
        <v>407</v>
      </c>
      <c r="B415" s="42"/>
      <c r="C415" s="44"/>
      <c r="D415" s="12" t="s">
        <v>343</v>
      </c>
      <c r="E415" s="13">
        <v>7172</v>
      </c>
      <c r="F415" s="13">
        <v>7172</v>
      </c>
    </row>
    <row r="416" spans="1:6" s="3" customFormat="1" ht="15" customHeight="1">
      <c r="A416" s="16">
        <v>408</v>
      </c>
      <c r="B416" s="42"/>
      <c r="C416" s="44"/>
      <c r="D416" s="12" t="s">
        <v>337</v>
      </c>
      <c r="E416" s="13">
        <v>18825</v>
      </c>
      <c r="F416" s="13">
        <v>18825</v>
      </c>
    </row>
    <row r="417" spans="1:6" s="3" customFormat="1" ht="15" customHeight="1">
      <c r="A417" s="16">
        <v>409</v>
      </c>
      <c r="B417" s="42"/>
      <c r="C417" s="44"/>
      <c r="D417" s="12" t="s">
        <v>338</v>
      </c>
      <c r="E417" s="13">
        <v>3586</v>
      </c>
      <c r="F417" s="13">
        <v>3586</v>
      </c>
    </row>
    <row r="418" spans="1:6" s="3" customFormat="1" ht="15" customHeight="1">
      <c r="A418" s="16">
        <v>410</v>
      </c>
      <c r="B418" s="42"/>
      <c r="C418" s="44"/>
      <c r="D418" s="12" t="s">
        <v>339</v>
      </c>
      <c r="E418" s="13">
        <v>20615</v>
      </c>
      <c r="F418" s="13">
        <v>20615</v>
      </c>
    </row>
    <row r="419" spans="1:6" s="3" customFormat="1" ht="15" customHeight="1">
      <c r="A419" s="16">
        <v>411</v>
      </c>
      <c r="B419" s="42"/>
      <c r="C419" s="44"/>
      <c r="D419" s="12" t="s">
        <v>340</v>
      </c>
      <c r="E419" s="13">
        <v>8963</v>
      </c>
      <c r="F419" s="13">
        <v>8963</v>
      </c>
    </row>
    <row r="420" spans="1:6" s="3" customFormat="1" ht="15" customHeight="1">
      <c r="A420" s="16">
        <v>412</v>
      </c>
      <c r="B420" s="42"/>
      <c r="C420" s="44"/>
      <c r="D420" s="12" t="s">
        <v>428</v>
      </c>
      <c r="E420" s="2">
        <v>5081</v>
      </c>
      <c r="F420" s="2">
        <v>5081</v>
      </c>
    </row>
    <row r="421" spans="1:6" s="3" customFormat="1" ht="15" customHeight="1">
      <c r="A421" s="16">
        <v>413</v>
      </c>
      <c r="B421" s="42"/>
      <c r="C421" s="44"/>
      <c r="D421" s="12" t="s">
        <v>341</v>
      </c>
      <c r="E421" s="13">
        <v>2688</v>
      </c>
      <c r="F421" s="13">
        <v>2688</v>
      </c>
    </row>
    <row r="422" spans="1:6" s="3" customFormat="1" ht="15" customHeight="1">
      <c r="A422" s="16">
        <v>414</v>
      </c>
      <c r="B422" s="42"/>
      <c r="C422" s="44"/>
      <c r="D422" s="12" t="s">
        <v>381</v>
      </c>
      <c r="E422" s="13">
        <v>1791</v>
      </c>
      <c r="F422" s="13">
        <v>1791</v>
      </c>
    </row>
    <row r="423" spans="1:6" s="3" customFormat="1" ht="15" customHeight="1">
      <c r="A423" s="16">
        <v>415</v>
      </c>
      <c r="B423" s="42"/>
      <c r="C423" s="44"/>
      <c r="D423" s="12" t="s">
        <v>342</v>
      </c>
      <c r="E423" s="13">
        <v>10757</v>
      </c>
      <c r="F423" s="13">
        <v>10757</v>
      </c>
    </row>
    <row r="424" spans="1:6" s="3" customFormat="1" ht="15" customHeight="1">
      <c r="A424" s="16">
        <v>416</v>
      </c>
      <c r="B424" s="42"/>
      <c r="C424" s="44"/>
      <c r="D424" s="12" t="s">
        <v>344</v>
      </c>
      <c r="E424" s="13">
        <v>4482</v>
      </c>
      <c r="F424" s="13">
        <v>4482</v>
      </c>
    </row>
    <row r="425" spans="1:6" s="3" customFormat="1" ht="15" customHeight="1">
      <c r="A425" s="16">
        <v>417</v>
      </c>
      <c r="B425" s="42"/>
      <c r="C425" s="44"/>
      <c r="D425" s="12" t="s">
        <v>345</v>
      </c>
      <c r="E425" s="13">
        <v>4482</v>
      </c>
      <c r="F425" s="13">
        <v>4482</v>
      </c>
    </row>
    <row r="426" spans="1:6" s="3" customFormat="1" ht="15" customHeight="1">
      <c r="A426" s="16">
        <v>418</v>
      </c>
      <c r="B426" s="42"/>
      <c r="C426" s="44"/>
      <c r="D426" s="12" t="s">
        <v>346</v>
      </c>
      <c r="E426" s="13">
        <v>7054</v>
      </c>
      <c r="F426" s="13">
        <v>7054</v>
      </c>
    </row>
    <row r="427" spans="1:6" s="3" customFormat="1" ht="15" customHeight="1">
      <c r="A427" s="16">
        <v>419</v>
      </c>
      <c r="B427" s="42"/>
      <c r="C427" s="44"/>
      <c r="D427" s="12" t="s">
        <v>350</v>
      </c>
      <c r="E427" s="13">
        <v>1791</v>
      </c>
      <c r="F427" s="13">
        <v>1791</v>
      </c>
    </row>
    <row r="428" spans="1:6" s="3" customFormat="1" ht="15">
      <c r="A428" s="16">
        <v>420</v>
      </c>
      <c r="B428" s="18" t="s">
        <v>286</v>
      </c>
      <c r="C428" s="5" t="s">
        <v>385</v>
      </c>
      <c r="D428" s="31" t="s">
        <v>106</v>
      </c>
      <c r="E428" s="26">
        <v>55286</v>
      </c>
      <c r="F428" s="13">
        <v>55286</v>
      </c>
    </row>
    <row r="429" spans="1:6" s="3" customFormat="1" ht="15">
      <c r="A429" s="16">
        <v>421</v>
      </c>
      <c r="B429" s="18" t="s">
        <v>99</v>
      </c>
      <c r="C429" s="5" t="s">
        <v>351</v>
      </c>
      <c r="D429" s="25" t="s">
        <v>401</v>
      </c>
      <c r="E429" s="26">
        <v>67028.01</v>
      </c>
      <c r="F429" s="13">
        <v>67028.01</v>
      </c>
    </row>
    <row r="430" spans="1:6" s="3" customFormat="1" ht="15">
      <c r="A430" s="16">
        <v>422</v>
      </c>
      <c r="B430" s="42" t="s">
        <v>99</v>
      </c>
      <c r="C430" s="43" t="s">
        <v>414</v>
      </c>
      <c r="D430" s="25" t="s">
        <v>413</v>
      </c>
      <c r="E430" s="26">
        <v>16087</v>
      </c>
      <c r="F430" s="13">
        <v>16087</v>
      </c>
    </row>
    <row r="431" spans="1:6" s="3" customFormat="1" ht="15">
      <c r="A431" s="16">
        <v>423</v>
      </c>
      <c r="B431" s="42"/>
      <c r="C431" s="43"/>
      <c r="D431" s="25" t="s">
        <v>415</v>
      </c>
      <c r="E431" s="26">
        <v>16087</v>
      </c>
      <c r="F431" s="13">
        <v>16087</v>
      </c>
    </row>
    <row r="432" spans="1:6" s="3" customFormat="1" ht="30">
      <c r="A432" s="16">
        <v>424</v>
      </c>
      <c r="B432" s="18" t="s">
        <v>99</v>
      </c>
      <c r="C432" s="5" t="s">
        <v>417</v>
      </c>
      <c r="D432" s="25" t="s">
        <v>416</v>
      </c>
      <c r="E432" s="26">
        <v>43254</v>
      </c>
      <c r="F432" s="13">
        <v>43254</v>
      </c>
    </row>
    <row r="433" spans="1:6" s="3" customFormat="1" ht="45">
      <c r="A433" s="16">
        <v>425</v>
      </c>
      <c r="B433" s="18" t="s">
        <v>99</v>
      </c>
      <c r="C433" s="5" t="s">
        <v>418</v>
      </c>
      <c r="D433" s="25" t="s">
        <v>419</v>
      </c>
      <c r="E433" s="26">
        <v>36751</v>
      </c>
      <c r="F433" s="13">
        <v>36751</v>
      </c>
    </row>
    <row r="434" spans="1:6" s="3" customFormat="1" ht="30">
      <c r="A434" s="16">
        <v>426</v>
      </c>
      <c r="B434" s="18" t="s">
        <v>320</v>
      </c>
      <c r="C434" s="5" t="s">
        <v>352</v>
      </c>
      <c r="D434" s="25" t="s">
        <v>357</v>
      </c>
      <c r="E434" s="26">
        <v>10818.57</v>
      </c>
      <c r="F434" s="13">
        <v>10818.57</v>
      </c>
    </row>
    <row r="435" spans="1:6" s="3" customFormat="1" ht="15">
      <c r="A435" s="16">
        <v>427</v>
      </c>
      <c r="B435" s="18" t="s">
        <v>320</v>
      </c>
      <c r="C435" s="5" t="s">
        <v>358</v>
      </c>
      <c r="D435" s="25" t="s">
        <v>357</v>
      </c>
      <c r="E435" s="26">
        <v>15138.17</v>
      </c>
      <c r="F435" s="13">
        <v>15138.17</v>
      </c>
    </row>
    <row r="436" spans="1:6" s="3" customFormat="1" ht="15">
      <c r="A436" s="16">
        <v>428</v>
      </c>
      <c r="B436" s="18" t="s">
        <v>376</v>
      </c>
      <c r="C436" s="5" t="s">
        <v>39</v>
      </c>
      <c r="D436" s="25" t="s">
        <v>377</v>
      </c>
      <c r="E436" s="26">
        <v>29973</v>
      </c>
      <c r="F436" s="13">
        <v>29973</v>
      </c>
    </row>
    <row r="437" spans="1:6" s="3" customFormat="1" ht="15">
      <c r="A437" s="16">
        <v>429</v>
      </c>
      <c r="B437" s="18" t="s">
        <v>9</v>
      </c>
      <c r="C437" s="5" t="s">
        <v>432</v>
      </c>
      <c r="D437" s="25" t="s">
        <v>433</v>
      </c>
      <c r="E437" s="26">
        <v>19181</v>
      </c>
      <c r="F437" s="13">
        <v>19181</v>
      </c>
    </row>
    <row r="438" spans="1:6" s="3" customFormat="1" ht="15">
      <c r="A438" s="16">
        <v>430</v>
      </c>
      <c r="B438" s="18" t="s">
        <v>141</v>
      </c>
      <c r="C438" s="5" t="s">
        <v>422</v>
      </c>
      <c r="D438" s="25" t="s">
        <v>423</v>
      </c>
      <c r="E438" s="26">
        <v>6551.42</v>
      </c>
      <c r="F438" s="13">
        <v>6551.42</v>
      </c>
    </row>
    <row r="439" spans="1:6" s="3" customFormat="1" ht="15">
      <c r="A439" s="16">
        <v>431</v>
      </c>
      <c r="B439" s="18" t="s">
        <v>141</v>
      </c>
      <c r="C439" s="5" t="s">
        <v>39</v>
      </c>
      <c r="D439" s="25" t="s">
        <v>463</v>
      </c>
      <c r="E439" s="26">
        <v>175720.76</v>
      </c>
      <c r="F439" s="13">
        <v>175720.76</v>
      </c>
    </row>
    <row r="440" spans="1:6" s="3" customFormat="1" ht="15">
      <c r="A440" s="16">
        <v>432</v>
      </c>
      <c r="B440" s="18" t="s">
        <v>424</v>
      </c>
      <c r="C440" s="5" t="s">
        <v>383</v>
      </c>
      <c r="D440" s="25" t="s">
        <v>143</v>
      </c>
      <c r="E440" s="26">
        <v>32360</v>
      </c>
      <c r="F440" s="13">
        <v>32360</v>
      </c>
    </row>
    <row r="441" spans="1:6" s="3" customFormat="1" ht="15">
      <c r="A441" s="16">
        <v>433</v>
      </c>
      <c r="B441" s="18" t="s">
        <v>382</v>
      </c>
      <c r="C441" s="5" t="s">
        <v>383</v>
      </c>
      <c r="D441" s="25" t="s">
        <v>384</v>
      </c>
      <c r="E441" s="26">
        <v>37878.05</v>
      </c>
      <c r="F441" s="13">
        <v>37878.05</v>
      </c>
    </row>
    <row r="442" spans="1:6" s="3" customFormat="1" ht="15">
      <c r="A442" s="16">
        <v>434</v>
      </c>
      <c r="B442" s="18" t="s">
        <v>382</v>
      </c>
      <c r="C442" s="5" t="s">
        <v>461</v>
      </c>
      <c r="D442" s="25" t="s">
        <v>462</v>
      </c>
      <c r="E442" s="26">
        <v>29138.16</v>
      </c>
      <c r="F442" s="13">
        <v>29138.16</v>
      </c>
    </row>
    <row r="443" spans="1:6" s="3" customFormat="1" ht="15">
      <c r="A443" s="16">
        <v>435</v>
      </c>
      <c r="B443" s="18" t="s">
        <v>283</v>
      </c>
      <c r="C443" s="5" t="s">
        <v>464</v>
      </c>
      <c r="D443" s="25" t="s">
        <v>465</v>
      </c>
      <c r="E443" s="26">
        <v>54499.99</v>
      </c>
      <c r="F443" s="13">
        <v>54499.99</v>
      </c>
    </row>
    <row r="444" spans="1:6" s="3" customFormat="1" ht="15">
      <c r="A444" s="16">
        <v>436</v>
      </c>
      <c r="B444" s="42" t="s">
        <v>283</v>
      </c>
      <c r="C444" s="43" t="s">
        <v>280</v>
      </c>
      <c r="D444" s="32" t="s">
        <v>452</v>
      </c>
      <c r="E444" s="26">
        <v>4303</v>
      </c>
      <c r="F444" s="2">
        <f>E444</f>
        <v>4303</v>
      </c>
    </row>
    <row r="445" spans="1:6" s="3" customFormat="1" ht="15">
      <c r="A445" s="16">
        <v>437</v>
      </c>
      <c r="B445" s="42"/>
      <c r="C445" s="43"/>
      <c r="D445" s="32" t="s">
        <v>378</v>
      </c>
      <c r="E445" s="26">
        <v>6680</v>
      </c>
      <c r="F445" s="13">
        <f aca="true" t="shared" si="0" ref="F445:F455">E445</f>
        <v>6680</v>
      </c>
    </row>
    <row r="446" spans="1:6" s="3" customFormat="1" ht="15">
      <c r="A446" s="16">
        <v>438</v>
      </c>
      <c r="B446" s="42"/>
      <c r="C446" s="43"/>
      <c r="D446" s="32" t="s">
        <v>453</v>
      </c>
      <c r="E446" s="26">
        <v>4654</v>
      </c>
      <c r="F446" s="13">
        <f t="shared" si="0"/>
        <v>4654</v>
      </c>
    </row>
    <row r="447" spans="1:6" s="3" customFormat="1" ht="15">
      <c r="A447" s="16">
        <v>439</v>
      </c>
      <c r="B447" s="42"/>
      <c r="C447" s="43"/>
      <c r="D447" s="32" t="s">
        <v>454</v>
      </c>
      <c r="E447" s="26">
        <v>4089</v>
      </c>
      <c r="F447" s="13">
        <f t="shared" si="0"/>
        <v>4089</v>
      </c>
    </row>
    <row r="448" spans="1:6" s="3" customFormat="1" ht="15">
      <c r="A448" s="16">
        <v>440</v>
      </c>
      <c r="B448" s="42"/>
      <c r="C448" s="43"/>
      <c r="D448" s="32" t="s">
        <v>455</v>
      </c>
      <c r="E448" s="26">
        <v>3911</v>
      </c>
      <c r="F448" s="13">
        <f t="shared" si="0"/>
        <v>3911</v>
      </c>
    </row>
    <row r="449" spans="1:6" s="3" customFormat="1" ht="15">
      <c r="A449" s="16">
        <v>441</v>
      </c>
      <c r="B449" s="42"/>
      <c r="C449" s="43"/>
      <c r="D449" s="32" t="s">
        <v>456</v>
      </c>
      <c r="E449" s="26">
        <v>6110</v>
      </c>
      <c r="F449" s="13">
        <f t="shared" si="0"/>
        <v>6110</v>
      </c>
    </row>
    <row r="450" spans="1:6" s="3" customFormat="1" ht="15">
      <c r="A450" s="16">
        <v>442</v>
      </c>
      <c r="B450" s="42"/>
      <c r="C450" s="43"/>
      <c r="D450" s="32" t="s">
        <v>118</v>
      </c>
      <c r="E450" s="26">
        <v>29505</v>
      </c>
      <c r="F450" s="13">
        <f t="shared" si="0"/>
        <v>29505</v>
      </c>
    </row>
    <row r="451" spans="1:6" s="3" customFormat="1" ht="38.25" customHeight="1">
      <c r="A451" s="16">
        <v>443</v>
      </c>
      <c r="B451" s="42"/>
      <c r="C451" s="43"/>
      <c r="D451" s="33" t="s">
        <v>457</v>
      </c>
      <c r="E451" s="26">
        <v>9731</v>
      </c>
      <c r="F451" s="13">
        <f t="shared" si="0"/>
        <v>9731</v>
      </c>
    </row>
    <row r="452" spans="1:6" s="3" customFormat="1" ht="25.5" customHeight="1">
      <c r="A452" s="16">
        <v>444</v>
      </c>
      <c r="B452" s="42"/>
      <c r="C452" s="43"/>
      <c r="D452" s="33" t="s">
        <v>458</v>
      </c>
      <c r="E452" s="26">
        <v>2032.33</v>
      </c>
      <c r="F452" s="13">
        <f t="shared" si="0"/>
        <v>2032.33</v>
      </c>
    </row>
    <row r="453" spans="1:6" s="3" customFormat="1" ht="25.5" customHeight="1">
      <c r="A453" s="16">
        <v>445</v>
      </c>
      <c r="B453" s="42"/>
      <c r="C453" s="43"/>
      <c r="D453" s="33" t="s">
        <v>460</v>
      </c>
      <c r="E453" s="26">
        <v>2032.33</v>
      </c>
      <c r="F453" s="13">
        <f t="shared" si="0"/>
        <v>2032.33</v>
      </c>
    </row>
    <row r="454" spans="1:6" s="3" customFormat="1" ht="25.5" customHeight="1">
      <c r="A454" s="16">
        <v>446</v>
      </c>
      <c r="B454" s="42"/>
      <c r="C454" s="43"/>
      <c r="D454" s="33" t="s">
        <v>459</v>
      </c>
      <c r="E454" s="26">
        <v>2032.34</v>
      </c>
      <c r="F454" s="13">
        <f t="shared" si="0"/>
        <v>2032.34</v>
      </c>
    </row>
    <row r="455" spans="1:6" s="3" customFormat="1" ht="15">
      <c r="A455" s="16">
        <v>447</v>
      </c>
      <c r="B455" s="42"/>
      <c r="C455" s="43"/>
      <c r="D455" s="32" t="s">
        <v>217</v>
      </c>
      <c r="E455" s="26">
        <v>15950</v>
      </c>
      <c r="F455" s="13">
        <f t="shared" si="0"/>
        <v>15950</v>
      </c>
    </row>
    <row r="456" spans="1:6" s="15" customFormat="1" ht="14.25">
      <c r="A456" s="34"/>
      <c r="B456" s="35"/>
      <c r="C456" s="36"/>
      <c r="D456" s="37" t="s">
        <v>78</v>
      </c>
      <c r="E456" s="37" t="e">
        <f>#REF!+E441+E440+E438+E437+#REF!+E436+#REF!+E435+E434+#REF!+#REF!+E433+E432+#REF!+#REF!+E429+E428+#REF!+#REF!+#REF!+#REF!+E403+E402+E401+E400+E399+#REF!+#REF!+#REF!+E395+E394+E393+E392+E391+#REF!+#REF!+E388+#REF!+E387+E386+E385+#REF!+#REF!+E376+E375+E374+E373+E372+E371+E370+E369+E368+E367+E366+E365+E364+#REF!+#REF!+E356+E355+#REF!+#REF!+#REF!+#REF!+#REF!+#REF!+#REF!+#REF!+E320+#REF!+#REF!+#REF!+#REF!+#REF!+#REF!+#REF!+E301+#REF!+E300+#REF!+#REF!+#REF!+#REF!+#REF!+#REF!+#REF!+E243+E242+E241+E240+E239+E238+#REF!+E237+#REF!+E227+E226+E225+E224+E223+E222+E221+E220+E219+E218+#REF!+E216+#REF!+E215+E214+E213+E212+E211+E210+E209+#REF!+#REF!+#REF!+#REF!+#REF!+#REF!+#REF!+#REF!+#REF!+#REF!+#REF!+#REF!+#REF!+#REF!+#REF!+#REF!+#REF!+#REF!+E139+#REF!+#REF!+E132+#REF!+#REF!+E121+#REF!+#REF!+#REF!+#REF!+#REF!+E94+#REF!+#REF!+#REF!+#REF!+#REF!+#REF!+#REF!+#REF!+#REF!+E40+#REF!+#REF!+E15+E14+E13+E442+#REF!+E439+E443+E354+#REF!</f>
        <v>#REF!</v>
      </c>
      <c r="F456" s="37">
        <f>SUM(F9:F455)</f>
        <v>19380558.7</v>
      </c>
    </row>
    <row r="458" spans="2:4" ht="15">
      <c r="B458" s="7" t="s">
        <v>473</v>
      </c>
      <c r="D458" s="7" t="s">
        <v>474</v>
      </c>
    </row>
    <row r="460" spans="2:4" ht="15">
      <c r="B460" s="7" t="s">
        <v>475</v>
      </c>
      <c r="D460" s="7" t="s">
        <v>476</v>
      </c>
    </row>
  </sheetData>
  <mergeCells count="130">
    <mergeCell ref="B444:B455"/>
    <mergeCell ref="C444:C455"/>
    <mergeCell ref="B430:B431"/>
    <mergeCell ref="C430:C431"/>
    <mergeCell ref="B407:B427"/>
    <mergeCell ref="C407:C427"/>
    <mergeCell ref="B404:B406"/>
    <mergeCell ref="C404:C406"/>
    <mergeCell ref="B396:B398"/>
    <mergeCell ref="C396:C398"/>
    <mergeCell ref="B389:B390"/>
    <mergeCell ref="C389:C390"/>
    <mergeCell ref="B382:B384"/>
    <mergeCell ref="C382:C384"/>
    <mergeCell ref="B377:B381"/>
    <mergeCell ref="C377:C381"/>
    <mergeCell ref="B361:B363"/>
    <mergeCell ref="C361:C363"/>
    <mergeCell ref="B357:B360"/>
    <mergeCell ref="C357:C360"/>
    <mergeCell ref="B341:B353"/>
    <mergeCell ref="C341:C353"/>
    <mergeCell ref="B333:B340"/>
    <mergeCell ref="C333:C340"/>
    <mergeCell ref="B331:B332"/>
    <mergeCell ref="C331:C332"/>
    <mergeCell ref="B326:B330"/>
    <mergeCell ref="C326:C330"/>
    <mergeCell ref="B324:B325"/>
    <mergeCell ref="C324:C325"/>
    <mergeCell ref="B321:B323"/>
    <mergeCell ref="C321:C323"/>
    <mergeCell ref="B303:B319"/>
    <mergeCell ref="C303:C319"/>
    <mergeCell ref="B293:B299"/>
    <mergeCell ref="C293:C299"/>
    <mergeCell ref="B275:B292"/>
    <mergeCell ref="C275:C292"/>
    <mergeCell ref="B271:B273"/>
    <mergeCell ref="C271:C273"/>
    <mergeCell ref="B263:B270"/>
    <mergeCell ref="C263:C270"/>
    <mergeCell ref="B246:B262"/>
    <mergeCell ref="C246:C262"/>
    <mergeCell ref="B244:B245"/>
    <mergeCell ref="C244:C245"/>
    <mergeCell ref="B228:B236"/>
    <mergeCell ref="C228:C236"/>
    <mergeCell ref="B206:B208"/>
    <mergeCell ref="C206:C208"/>
    <mergeCell ref="B204:B205"/>
    <mergeCell ref="C204:C205"/>
    <mergeCell ref="B202:B203"/>
    <mergeCell ref="C202:C203"/>
    <mergeCell ref="B200:B201"/>
    <mergeCell ref="C200:C201"/>
    <mergeCell ref="B195:B199"/>
    <mergeCell ref="C195:C199"/>
    <mergeCell ref="B192:B194"/>
    <mergeCell ref="C192:C194"/>
    <mergeCell ref="B190:B191"/>
    <mergeCell ref="C190:C191"/>
    <mergeCell ref="B186:B189"/>
    <mergeCell ref="C186:C189"/>
    <mergeCell ref="B182:B185"/>
    <mergeCell ref="C182:C185"/>
    <mergeCell ref="B178:B181"/>
    <mergeCell ref="C178:C181"/>
    <mergeCell ref="B174:B177"/>
    <mergeCell ref="C174:C177"/>
    <mergeCell ref="B170:B173"/>
    <mergeCell ref="C170:C173"/>
    <mergeCell ref="B166:B169"/>
    <mergeCell ref="C166:C169"/>
    <mergeCell ref="B164:B165"/>
    <mergeCell ref="C164:C165"/>
    <mergeCell ref="B162:B163"/>
    <mergeCell ref="C162:C163"/>
    <mergeCell ref="B160:B161"/>
    <mergeCell ref="C160:C161"/>
    <mergeCell ref="B155:B159"/>
    <mergeCell ref="C155:C159"/>
    <mergeCell ref="B140:B154"/>
    <mergeCell ref="C140:C154"/>
    <mergeCell ref="B133:B138"/>
    <mergeCell ref="C133:C138"/>
    <mergeCell ref="B128:B131"/>
    <mergeCell ref="C128:C131"/>
    <mergeCell ref="B122:B127"/>
    <mergeCell ref="C122:C127"/>
    <mergeCell ref="B119:B120"/>
    <mergeCell ref="C119:C120"/>
    <mergeCell ref="B112:B118"/>
    <mergeCell ref="C112:C118"/>
    <mergeCell ref="B104:B111"/>
    <mergeCell ref="C104:C111"/>
    <mergeCell ref="B97:B103"/>
    <mergeCell ref="C97:C103"/>
    <mergeCell ref="B95:B96"/>
    <mergeCell ref="C95:C96"/>
    <mergeCell ref="B89:B93"/>
    <mergeCell ref="C89:C93"/>
    <mergeCell ref="B83:B88"/>
    <mergeCell ref="C83:C88"/>
    <mergeCell ref="B75:B82"/>
    <mergeCell ref="C75:C82"/>
    <mergeCell ref="B66:B74"/>
    <mergeCell ref="C66:C74"/>
    <mergeCell ref="B58:B65"/>
    <mergeCell ref="C58:C65"/>
    <mergeCell ref="B56:B57"/>
    <mergeCell ref="C56:C57"/>
    <mergeCell ref="B47:B55"/>
    <mergeCell ref="C47:C55"/>
    <mergeCell ref="B44:B46"/>
    <mergeCell ref="C44:C46"/>
    <mergeCell ref="B41:B43"/>
    <mergeCell ref="C41:C43"/>
    <mergeCell ref="B28:B39"/>
    <mergeCell ref="C28:C39"/>
    <mergeCell ref="A7:A8"/>
    <mergeCell ref="B7:B8"/>
    <mergeCell ref="B16:B27"/>
    <mergeCell ref="C16:C27"/>
    <mergeCell ref="C7:C8"/>
    <mergeCell ref="B2:F2"/>
    <mergeCell ref="B4:F4"/>
    <mergeCell ref="E7:E8"/>
    <mergeCell ref="F7:F8"/>
    <mergeCell ref="D7:D8"/>
  </mergeCells>
  <printOptions/>
  <pageMargins left="0.17" right="0.17" top="0.17" bottom="0.18" header="0.17" footer="0.18"/>
  <pageSetup fitToHeight="1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Kazakova</cp:lastModifiedBy>
  <cp:lastPrinted>2009-05-08T09:43:29Z</cp:lastPrinted>
  <dcterms:created xsi:type="dcterms:W3CDTF">1996-10-08T23:32:33Z</dcterms:created>
  <dcterms:modified xsi:type="dcterms:W3CDTF">2009-05-08T09:57:09Z</dcterms:modified>
  <cp:category/>
  <cp:version/>
  <cp:contentType/>
  <cp:contentStatus/>
</cp:coreProperties>
</file>