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<sst xmlns="http://schemas.openxmlformats.org/spreadsheetml/2006/main" count="57" uniqueCount="52">
  <si>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Директор департамента жилья и</t>
  </si>
  <si>
    <t>Директор департамента экономики,</t>
  </si>
  <si>
    <t>инженерной инфраструктруры</t>
  </si>
  <si>
    <t>планирования и предпринимательства</t>
  </si>
  <si>
    <t>_____________________________ С.А. Мольков</t>
  </si>
  <si>
    <t>___________________________   В.И. Белявский</t>
  </si>
  <si>
    <t>"_______" ____________________200___ года</t>
  </si>
  <si>
    <t>"_______" _______________________200____ года</t>
  </si>
  <si>
    <t>Тарифы на содержание и ремонт жилья с 01.01.2012г.</t>
  </si>
  <si>
    <t>ОАО "Домоуправляющая Компания Московского района"</t>
  </si>
  <si>
    <t>1.Многоквартирные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</si>
  <si>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лифтами и мусоропроводами</t>
  </si>
  <si>
    <t>3. Многоквартирные или жилые дома со всеми видами благоустройства с мусоропроводами, без лифтов</t>
  </si>
  <si>
    <t>4.Многоквартирные или жилые дома со всеми видами благоустройства, без лифтов и мусоропроводов</t>
  </si>
  <si>
    <t>5. Многоквартирные или жилые дома, имеющие не все виды благоустройства</t>
  </si>
  <si>
    <t>6.Многоквартирные или жилые дома, относящиеся к категории ветхих и аварийных</t>
  </si>
  <si>
    <t>оборудованные электроплитами</t>
  </si>
  <si>
    <t>2006 год</t>
  </si>
  <si>
    <t>1 категория</t>
  </si>
  <si>
    <t>2 категория</t>
  </si>
  <si>
    <t>3 категория</t>
  </si>
  <si>
    <t>4 категория</t>
  </si>
  <si>
    <t>5 категория</t>
  </si>
  <si>
    <t>6 категория</t>
  </si>
  <si>
    <t xml:space="preserve">Текущий ремонт  </t>
  </si>
  <si>
    <t>Содержание жилья</t>
  </si>
  <si>
    <t>Обслуживание внутридомового газового оборудования *</t>
  </si>
  <si>
    <t>Ремонт и эксплуатация лифтов</t>
  </si>
  <si>
    <t>Уборка лестничных клеток</t>
  </si>
  <si>
    <t>Вывоз твердых бытовых отходов</t>
  </si>
  <si>
    <t>Всего</t>
  </si>
  <si>
    <t>из них:</t>
  </si>
  <si>
    <t>расходы по оплате услуг управляющей организации</t>
  </si>
  <si>
    <t>в том числе</t>
  </si>
  <si>
    <t>ФОТ (С есн)</t>
  </si>
  <si>
    <t>административно-хозяйственные расходы</t>
  </si>
  <si>
    <t>учет граждан по месту пребывания и месту жительства (деятельность паспортистов)</t>
  </si>
  <si>
    <t>ведение технической документации</t>
  </si>
  <si>
    <t>прочие расходы</t>
  </si>
  <si>
    <t>аренда имущества (с понижающим коэффициентом)</t>
  </si>
  <si>
    <t xml:space="preserve">информационная работа с населением </t>
  </si>
  <si>
    <t xml:space="preserve">проведение собраний </t>
  </si>
  <si>
    <t>аудит по итогам года</t>
  </si>
  <si>
    <t xml:space="preserve">рентабельность </t>
  </si>
  <si>
    <t>Итого размер платы за содержание и ремонт жилого помещения</t>
  </si>
  <si>
    <t>Капитальный ремонт</t>
  </si>
  <si>
    <t>* В тех случаях, когда многоквартирные дома оборудованы электроплитами, стоимость данной услуги в размере платы за содержание жилого помещения не учитывается.</t>
  </si>
  <si>
    <t>Генеральный директор</t>
  </si>
  <si>
    <t>Е.В.Разживин</t>
  </si>
  <si>
    <t>Заместитель директора по финансам</t>
  </si>
  <si>
    <t>К.Г.Винокурова</t>
  </si>
  <si>
    <t>Управление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</si>
</sst>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0" xfId="0" applyFill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wrapText="1"/>
    </xf>
    <xf numFmtId="164" fontId="0" fillId="0" borderId="0" xfId="0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wrapText="1"/>
    </xf>
    <xf numFmtId="164" fontId="7" fillId="0" borderId="2" xfId="0" applyFont="1" applyFill="1" applyBorder="1" applyAlignment="1">
      <alignment horizontal="center" vertical="top" wrapText="1"/>
    </xf>
    <xf numFmtId="164" fontId="7" fillId="0" borderId="3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left" wrapText="1"/>
    </xf>
    <xf numFmtId="164" fontId="12" fillId="0" borderId="0" xfId="0" applyFont="1" applyFill="1" applyAlignment="1">
      <alignment/>
    </xf>
    <xf numFmtId="165" fontId="5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12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left" wrapText="1"/>
    </xf>
    <xf numFmtId="165" fontId="10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 wrapText="1"/>
    </xf>
    <xf numFmtId="164" fontId="1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 wrapText="1"/>
    </xf>
    <xf numFmtId="164" fontId="14" fillId="0" borderId="1" xfId="0" applyFont="1" applyFill="1" applyBorder="1" applyAlignment="1">
      <alignment horizontal="left" wrapText="1"/>
    </xf>
    <xf numFmtId="165" fontId="10" fillId="0" borderId="1" xfId="0" applyNumberFormat="1" applyFont="1" applyFill="1" applyBorder="1" applyAlignment="1">
      <alignment horizontal="center" wrapText="1"/>
    </xf>
    <xf numFmtId="164" fontId="14" fillId="0" borderId="4" xfId="0" applyFont="1" applyFill="1" applyBorder="1" applyAlignment="1">
      <alignment horizontal="left" wrapText="1"/>
    </xf>
    <xf numFmtId="165" fontId="5" fillId="0" borderId="4" xfId="0" applyNumberFormat="1" applyFont="1" applyFill="1" applyBorder="1" applyAlignment="1">
      <alignment horizontal="center" wrapText="1"/>
    </xf>
    <xf numFmtId="165" fontId="10" fillId="0" borderId="4" xfId="0" applyNumberFormat="1" applyFont="1" applyFill="1" applyBorder="1" applyAlignment="1">
      <alignment horizontal="center" wrapText="1"/>
    </xf>
    <xf numFmtId="164" fontId="14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center" wrapText="1"/>
    </xf>
    <xf numFmtId="164" fontId="12" fillId="0" borderId="0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164" fontId="14" fillId="0" borderId="0" xfId="0" applyFont="1" applyFill="1" applyAlignment="1">
      <alignment/>
    </xf>
    <xf numFmtId="165" fontId="14" fillId="0" borderId="0" xfId="0" applyNumberFormat="1" applyFont="1" applyFill="1" applyAlignment="1">
      <alignment/>
    </xf>
    <xf numFmtId="164" fontId="14" fillId="0" borderId="0" xfId="0" applyFont="1" applyFill="1" applyAlignment="1">
      <alignment/>
    </xf>
    <xf numFmtId="164" fontId="14" fillId="0" borderId="0" xfId="0" applyFont="1" applyFill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4" fontId="10" fillId="0" borderId="1" xfId="0" applyFont="1" applyFill="1" applyBorder="1" applyAlignment="1">
      <alignment/>
    </xf>
    <xf numFmtId="164" fontId="0" fillId="0" borderId="1" xfId="0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5" fillId="0" borderId="1" xfId="0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6">
      <selection activeCell="L52" sqref="L52"/>
    </sheetView>
  </sheetViews>
  <sheetFormatPr defaultColWidth="9.140625" defaultRowHeight="15"/>
  <cols>
    <col min="1" max="1" width="23.421875" style="1" customWidth="1"/>
    <col min="2" max="7" width="22.421875" style="2" customWidth="1"/>
    <col min="8" max="16384" width="9.140625" style="2" customWidth="1"/>
  </cols>
  <sheetData>
    <row r="1" spans="1:7" ht="14.25" hidden="1">
      <c r="A1" s="3" t="s">
        <v>0</v>
      </c>
      <c r="B1" s="4"/>
      <c r="C1" s="4"/>
      <c r="D1" s="4"/>
      <c r="E1" s="5" t="s">
        <v>1</v>
      </c>
      <c r="F1" s="5"/>
      <c r="G1" s="5"/>
    </row>
    <row r="2" spans="1:7" ht="14.25" hidden="1">
      <c r="A2" s="3" t="s">
        <v>2</v>
      </c>
      <c r="B2" s="4"/>
      <c r="C2" s="4"/>
      <c r="D2" s="4"/>
      <c r="E2" s="5" t="s">
        <v>3</v>
      </c>
      <c r="F2" s="5"/>
      <c r="G2" s="5"/>
    </row>
    <row r="3" spans="1:7" ht="24" customHeight="1" hidden="1">
      <c r="A3" s="3" t="s">
        <v>4</v>
      </c>
      <c r="B3" s="4"/>
      <c r="C3" s="4"/>
      <c r="D3" s="4"/>
      <c r="E3" s="5" t="s">
        <v>5</v>
      </c>
      <c r="F3" s="5"/>
      <c r="G3" s="5"/>
    </row>
    <row r="4" spans="1:7" ht="14.25" hidden="1">
      <c r="A4" s="3" t="s">
        <v>6</v>
      </c>
      <c r="B4" s="4"/>
      <c r="C4" s="4"/>
      <c r="D4" s="4"/>
      <c r="E4" s="5" t="s">
        <v>7</v>
      </c>
      <c r="F4" s="5"/>
      <c r="G4" s="5"/>
    </row>
    <row r="5" ht="14.25" hidden="1"/>
    <row r="6" spans="6:7" ht="3" customHeight="1">
      <c r="F6" s="6"/>
      <c r="G6" s="6"/>
    </row>
    <row r="7" spans="1:7" ht="21.75" customHeight="1">
      <c r="A7" s="7" t="s">
        <v>8</v>
      </c>
      <c r="B7" s="7"/>
      <c r="C7" s="7"/>
      <c r="D7" s="7"/>
      <c r="E7" s="7"/>
      <c r="F7" s="7"/>
      <c r="G7" s="7"/>
    </row>
    <row r="8" spans="1:7" ht="17.25" customHeight="1">
      <c r="A8" s="7" t="s">
        <v>9</v>
      </c>
      <c r="B8" s="7"/>
      <c r="C8" s="7"/>
      <c r="D8" s="7"/>
      <c r="E8" s="7"/>
      <c r="F8" s="7"/>
      <c r="G8" s="7"/>
    </row>
    <row r="9" spans="1:7" ht="18">
      <c r="A9" s="8"/>
      <c r="B9" s="8"/>
      <c r="C9" s="8"/>
      <c r="D9" s="8"/>
      <c r="E9" s="8"/>
      <c r="F9" s="8"/>
      <c r="G9" s="8"/>
    </row>
    <row r="10" spans="1:7" ht="18">
      <c r="A10" s="9"/>
      <c r="B10" s="9"/>
      <c r="C10" s="9"/>
      <c r="D10" s="9"/>
      <c r="E10" s="9"/>
      <c r="F10" s="9"/>
      <c r="G10" s="9"/>
    </row>
    <row r="11" spans="1:7" ht="1.5" customHeight="1">
      <c r="A11" s="10"/>
      <c r="B11" s="11"/>
      <c r="C11" s="11"/>
      <c r="D11" s="11"/>
      <c r="E11" s="11"/>
      <c r="F11" s="11"/>
      <c r="G11" s="11"/>
    </row>
    <row r="12" spans="1:7" ht="64.5" customHeight="1">
      <c r="A12" s="12"/>
      <c r="B12" s="13" t="s">
        <v>10</v>
      </c>
      <c r="C12" s="14" t="s">
        <v>11</v>
      </c>
      <c r="D12" s="14" t="s">
        <v>12</v>
      </c>
      <c r="E12" s="14" t="s">
        <v>13</v>
      </c>
      <c r="F12" s="14" t="s">
        <v>14</v>
      </c>
      <c r="G12" s="15" t="s">
        <v>15</v>
      </c>
    </row>
    <row r="13" spans="1:7" ht="72" customHeight="1" hidden="1">
      <c r="A13" s="12"/>
      <c r="B13" s="16" t="s">
        <v>16</v>
      </c>
      <c r="C13" s="16"/>
      <c r="D13" s="16"/>
      <c r="E13" s="16"/>
      <c r="F13" s="16"/>
      <c r="G13" s="17"/>
    </row>
    <row r="14" spans="1:7" ht="72" customHeight="1" hidden="1">
      <c r="A14" s="18" t="s">
        <v>17</v>
      </c>
      <c r="B14" s="19">
        <f>7.23+2.02</f>
        <v>9.25</v>
      </c>
      <c r="C14" s="19"/>
      <c r="D14" s="19"/>
      <c r="E14" s="19"/>
      <c r="F14" s="19"/>
      <c r="G14" s="17"/>
    </row>
    <row r="15" spans="1:7" ht="72" customHeight="1" hidden="1">
      <c r="A15" s="20"/>
      <c r="B15" s="21" t="e">
        <f>"#REF!/B14*100"</f>
        <v>#NAME?</v>
      </c>
      <c r="C15" s="21"/>
      <c r="D15" s="21"/>
      <c r="E15" s="21"/>
      <c r="F15" s="21"/>
      <c r="G15" s="17"/>
    </row>
    <row r="16" spans="1:7" ht="15.75" customHeight="1">
      <c r="A16" s="20"/>
      <c r="B16" s="22" t="s">
        <v>18</v>
      </c>
      <c r="C16" s="22" t="s">
        <v>19</v>
      </c>
      <c r="D16" s="23" t="s">
        <v>20</v>
      </c>
      <c r="E16" s="23" t="s">
        <v>21</v>
      </c>
      <c r="F16" s="23" t="s">
        <v>22</v>
      </c>
      <c r="G16" s="24" t="s">
        <v>23</v>
      </c>
    </row>
    <row r="17" spans="1:7" s="26" customFormat="1" ht="15.75" hidden="1">
      <c r="A17" s="25" t="s">
        <v>24</v>
      </c>
      <c r="B17" s="21">
        <v>3.96</v>
      </c>
      <c r="C17" s="21">
        <v>3.66</v>
      </c>
      <c r="D17" s="21">
        <v>3.36</v>
      </c>
      <c r="E17" s="21">
        <v>3.36</v>
      </c>
      <c r="F17" s="21">
        <v>3.36</v>
      </c>
      <c r="G17" s="21">
        <v>0</v>
      </c>
    </row>
    <row r="18" spans="1:7" s="26" customFormat="1" ht="15.75" hidden="1">
      <c r="A18" s="25" t="s">
        <v>25</v>
      </c>
      <c r="B18" s="21">
        <f>11.05+1.3</f>
        <v>12.350000000000001</v>
      </c>
      <c r="C18" s="21">
        <f>9.92+1.3</f>
        <v>11.22</v>
      </c>
      <c r="D18" s="21">
        <f>10.54+1.17</f>
        <v>11.709999999999999</v>
      </c>
      <c r="E18" s="21">
        <f>10+0.85</f>
        <v>10.85</v>
      </c>
      <c r="F18" s="21">
        <f>8.68+0.92</f>
        <v>9.6</v>
      </c>
      <c r="G18" s="21">
        <f>7.4+0.44</f>
        <v>7.840000000000001</v>
      </c>
    </row>
    <row r="19" spans="1:7" s="26" customFormat="1" ht="57.75" hidden="1">
      <c r="A19" s="25" t="s">
        <v>26</v>
      </c>
      <c r="B19" s="27">
        <v>0.12</v>
      </c>
      <c r="C19" s="27">
        <v>0.12</v>
      </c>
      <c r="D19" s="27">
        <v>0.22</v>
      </c>
      <c r="E19" s="28">
        <v>0.22</v>
      </c>
      <c r="F19" s="27">
        <v>0.2800000000000001</v>
      </c>
      <c r="G19" s="27">
        <v>0.27</v>
      </c>
    </row>
    <row r="20" spans="1:7" s="26" customFormat="1" ht="29.25" hidden="1">
      <c r="A20" s="25" t="s">
        <v>27</v>
      </c>
      <c r="B20" s="29">
        <v>2.66</v>
      </c>
      <c r="C20" s="29">
        <v>2.6</v>
      </c>
      <c r="D20" s="28"/>
      <c r="E20" s="28"/>
      <c r="F20" s="28"/>
      <c r="G20" s="30"/>
    </row>
    <row r="21" spans="1:7" s="26" customFormat="1" ht="29.25" hidden="1">
      <c r="A21" s="25" t="s">
        <v>28</v>
      </c>
      <c r="B21" s="27">
        <v>0.78</v>
      </c>
      <c r="C21" s="27">
        <v>0.97</v>
      </c>
      <c r="D21" s="27">
        <v>1.23</v>
      </c>
      <c r="E21" s="27">
        <v>1.09</v>
      </c>
      <c r="F21" s="28"/>
      <c r="G21" s="30"/>
    </row>
    <row r="22" spans="1:7" s="26" customFormat="1" ht="29.25" hidden="1">
      <c r="A22" s="25" t="s">
        <v>29</v>
      </c>
      <c r="B22" s="27">
        <v>1.48</v>
      </c>
      <c r="C22" s="27">
        <v>1.48</v>
      </c>
      <c r="D22" s="27">
        <v>1.48</v>
      </c>
      <c r="E22" s="27">
        <v>1.48</v>
      </c>
      <c r="F22" s="27">
        <v>1.42</v>
      </c>
      <c r="G22" s="28">
        <v>1.12</v>
      </c>
    </row>
    <row r="23" spans="1:7" s="26" customFormat="1" ht="20.25" customHeight="1" hidden="1">
      <c r="A23" s="31" t="s">
        <v>30</v>
      </c>
      <c r="B23" s="32">
        <f aca="true" t="shared" si="0" ref="B23:G23">SUM(B17:B22)</f>
        <v>21.35</v>
      </c>
      <c r="C23" s="32">
        <f t="shared" si="0"/>
        <v>20.05</v>
      </c>
      <c r="D23" s="32">
        <f t="shared" si="0"/>
        <v>18</v>
      </c>
      <c r="E23" s="32">
        <f t="shared" si="0"/>
        <v>17</v>
      </c>
      <c r="F23" s="32">
        <f t="shared" si="0"/>
        <v>14.659999999999998</v>
      </c>
      <c r="G23" s="32">
        <f t="shared" si="0"/>
        <v>9.23</v>
      </c>
    </row>
    <row r="24" spans="1:7" s="26" customFormat="1" ht="18" customHeight="1" hidden="1">
      <c r="A24" s="33" t="s">
        <v>31</v>
      </c>
      <c r="B24" s="30"/>
      <c r="C24" s="30"/>
      <c r="D24" s="30"/>
      <c r="E24" s="30"/>
      <c r="F24" s="30"/>
      <c r="G24" s="30"/>
    </row>
    <row r="25" spans="1:7" s="26" customFormat="1" ht="18" customHeight="1" hidden="1">
      <c r="A25" s="33" t="s">
        <v>32</v>
      </c>
      <c r="B25" s="27"/>
      <c r="C25" s="27"/>
      <c r="D25" s="27"/>
      <c r="E25" s="27"/>
      <c r="F25" s="27"/>
      <c r="G25" s="27"/>
    </row>
    <row r="26" spans="1:7" s="26" customFormat="1" ht="18" customHeight="1" hidden="1">
      <c r="A26" s="34" t="s">
        <v>33</v>
      </c>
      <c r="B26" s="27"/>
      <c r="C26" s="27"/>
      <c r="D26" s="27"/>
      <c r="E26" s="27"/>
      <c r="F26" s="27"/>
      <c r="G26" s="27"/>
    </row>
    <row r="27" spans="1:7" s="26" customFormat="1" ht="18" customHeight="1" hidden="1">
      <c r="A27" s="35" t="s">
        <v>34</v>
      </c>
      <c r="B27" s="27"/>
      <c r="C27" s="27"/>
      <c r="D27" s="27"/>
      <c r="E27" s="27"/>
      <c r="F27" s="27"/>
      <c r="G27" s="27"/>
    </row>
    <row r="28" spans="1:7" s="26" customFormat="1" ht="18.75" customHeight="1" hidden="1">
      <c r="A28" s="35" t="s">
        <v>35</v>
      </c>
      <c r="B28" s="27"/>
      <c r="C28" s="27"/>
      <c r="D28" s="27"/>
      <c r="E28" s="27"/>
      <c r="F28" s="27"/>
      <c r="G28" s="27"/>
    </row>
    <row r="29" spans="1:7" s="26" customFormat="1" ht="30.75" customHeight="1" hidden="1">
      <c r="A29" s="33" t="s">
        <v>36</v>
      </c>
      <c r="B29" s="27"/>
      <c r="C29" s="27"/>
      <c r="D29" s="27"/>
      <c r="E29" s="27"/>
      <c r="F29" s="27"/>
      <c r="G29" s="27"/>
    </row>
    <row r="30" spans="1:7" s="26" customFormat="1" ht="19.5" customHeight="1" hidden="1">
      <c r="A30" s="33" t="s">
        <v>37</v>
      </c>
      <c r="B30" s="27"/>
      <c r="C30" s="27"/>
      <c r="D30" s="27"/>
      <c r="E30" s="27"/>
      <c r="F30" s="27"/>
      <c r="G30" s="27"/>
    </row>
    <row r="31" spans="1:7" s="26" customFormat="1" ht="18.75" customHeight="1" hidden="1">
      <c r="A31" s="33" t="s">
        <v>38</v>
      </c>
      <c r="B31" s="27"/>
      <c r="C31" s="27"/>
      <c r="D31" s="27"/>
      <c r="E31" s="27"/>
      <c r="F31" s="27"/>
      <c r="G31" s="27"/>
    </row>
    <row r="32" spans="1:7" s="26" customFormat="1" ht="17.25" customHeight="1" hidden="1">
      <c r="A32" s="34" t="s">
        <v>33</v>
      </c>
      <c r="B32" s="27"/>
      <c r="C32" s="27"/>
      <c r="D32" s="36"/>
      <c r="E32" s="36"/>
      <c r="F32" s="36"/>
      <c r="G32" s="36"/>
    </row>
    <row r="33" spans="1:7" s="26" customFormat="1" ht="21" customHeight="1" hidden="1">
      <c r="A33" s="37" t="s">
        <v>39</v>
      </c>
      <c r="B33" s="27"/>
      <c r="C33" s="27"/>
      <c r="D33" s="27"/>
      <c r="E33" s="27"/>
      <c r="F33" s="27"/>
      <c r="G33" s="27"/>
    </row>
    <row r="34" spans="1:7" s="26" customFormat="1" ht="21" customHeight="1" hidden="1">
      <c r="A34" s="37" t="s">
        <v>40</v>
      </c>
      <c r="B34" s="27"/>
      <c r="C34" s="27"/>
      <c r="D34" s="27"/>
      <c r="E34" s="27"/>
      <c r="F34" s="27"/>
      <c r="G34" s="27"/>
    </row>
    <row r="35" spans="1:7" s="26" customFormat="1" ht="21" customHeight="1" hidden="1">
      <c r="A35" s="33" t="s">
        <v>41</v>
      </c>
      <c r="B35" s="27"/>
      <c r="C35" s="27"/>
      <c r="D35" s="27"/>
      <c r="E35" s="27"/>
      <c r="F35" s="27"/>
      <c r="G35" s="36"/>
    </row>
    <row r="36" spans="1:7" s="26" customFormat="1" ht="20.25" customHeight="1" hidden="1">
      <c r="A36" s="33" t="s">
        <v>42</v>
      </c>
      <c r="B36" s="36"/>
      <c r="C36" s="36"/>
      <c r="D36" s="36"/>
      <c r="E36" s="36"/>
      <c r="F36" s="27"/>
      <c r="G36" s="27"/>
    </row>
    <row r="37" spans="1:7" s="26" customFormat="1" ht="17.25" customHeight="1" hidden="1">
      <c r="A37" s="33" t="s">
        <v>43</v>
      </c>
      <c r="B37" s="27"/>
      <c r="C37" s="27"/>
      <c r="D37" s="27"/>
      <c r="E37" s="27"/>
      <c r="F37" s="36"/>
      <c r="G37" s="27"/>
    </row>
    <row r="38" spans="1:7" s="26" customFormat="1" ht="31.5" customHeight="1" hidden="1">
      <c r="A38" s="38" t="s">
        <v>44</v>
      </c>
      <c r="B38" s="27">
        <f aca="true" t="shared" si="1" ref="B38:G38">B17+B18+B23</f>
        <v>37.660000000000004</v>
      </c>
      <c r="C38" s="27">
        <f t="shared" si="1"/>
        <v>34.93</v>
      </c>
      <c r="D38" s="39">
        <f t="shared" si="1"/>
        <v>33.07</v>
      </c>
      <c r="E38" s="39">
        <f t="shared" si="1"/>
        <v>31.21</v>
      </c>
      <c r="F38" s="39">
        <f t="shared" si="1"/>
        <v>27.619999999999997</v>
      </c>
      <c r="G38" s="39">
        <f t="shared" si="1"/>
        <v>17.07</v>
      </c>
    </row>
    <row r="39" spans="1:7" s="26" customFormat="1" ht="8.25" customHeight="1" hidden="1">
      <c r="A39" s="40"/>
      <c r="B39" s="41"/>
      <c r="C39" s="41"/>
      <c r="D39" s="42"/>
      <c r="E39" s="42"/>
      <c r="F39" s="42"/>
      <c r="G39" s="42"/>
    </row>
    <row r="40" spans="1:7" s="26" customFormat="1" ht="8.25" customHeight="1" hidden="1">
      <c r="A40" s="40"/>
      <c r="B40" s="41"/>
      <c r="C40" s="41"/>
      <c r="D40" s="42"/>
      <c r="E40" s="42"/>
      <c r="F40" s="42"/>
      <c r="G40" s="42"/>
    </row>
    <row r="41" spans="1:7" s="26" customFormat="1" ht="15.75" hidden="1">
      <c r="A41" s="25" t="s">
        <v>45</v>
      </c>
      <c r="B41" s="27">
        <v>1.65</v>
      </c>
      <c r="C41" s="27">
        <v>1.65</v>
      </c>
      <c r="D41" s="27">
        <v>1.65</v>
      </c>
      <c r="E41" s="27">
        <v>1.65</v>
      </c>
      <c r="F41" s="27">
        <v>1.65</v>
      </c>
      <c r="G41" s="27">
        <v>1.65</v>
      </c>
    </row>
    <row r="42" spans="1:7" s="26" customFormat="1" ht="40.5" customHeight="1" hidden="1">
      <c r="A42" s="43"/>
      <c r="B42" s="44"/>
      <c r="C42" s="44"/>
      <c r="D42" s="44"/>
      <c r="E42" s="44"/>
      <c r="F42" s="44"/>
      <c r="G42" s="44"/>
    </row>
    <row r="43" spans="1:7" s="26" customFormat="1" ht="30.75" customHeight="1" hidden="1">
      <c r="A43" s="43" t="s">
        <v>46</v>
      </c>
      <c r="B43" s="43"/>
      <c r="C43" s="43"/>
      <c r="D43" s="43"/>
      <c r="E43" s="43"/>
      <c r="F43" s="43"/>
      <c r="G43" s="43"/>
    </row>
    <row r="44" spans="1:7" s="26" customFormat="1" ht="6.75" customHeight="1" hidden="1">
      <c r="A44" s="45"/>
      <c r="B44" s="45"/>
      <c r="C44" s="45"/>
      <c r="D44" s="45"/>
      <c r="E44" s="45"/>
      <c r="F44" s="45"/>
      <c r="G44" s="45"/>
    </row>
    <row r="45" spans="1:7" ht="15.75" customHeight="1" hidden="1">
      <c r="A45" s="46"/>
      <c r="B45" s="47"/>
      <c r="C45" s="47"/>
      <c r="D45" s="47"/>
      <c r="E45" s="47"/>
      <c r="F45" s="47"/>
      <c r="G45" s="47"/>
    </row>
    <row r="46" spans="1:7" s="50" customFormat="1" ht="30.75" customHeight="1" hidden="1">
      <c r="A46" s="48" t="s">
        <v>47</v>
      </c>
      <c r="B46" s="49"/>
      <c r="C46" s="49" t="s">
        <v>48</v>
      </c>
      <c r="D46" s="49"/>
      <c r="E46" s="49"/>
      <c r="F46" s="49"/>
      <c r="G46" s="49"/>
    </row>
    <row r="47" spans="1:7" s="50" customFormat="1" ht="14.25" customHeight="1" hidden="1">
      <c r="A47" s="48"/>
      <c r="E47" s="51"/>
      <c r="F47" s="51"/>
      <c r="G47" s="51"/>
    </row>
    <row r="48" spans="1:7" s="50" customFormat="1" ht="19.5" customHeight="1" hidden="1">
      <c r="A48" s="48"/>
      <c r="B48" s="49"/>
      <c r="C48" s="49"/>
      <c r="D48" s="49"/>
      <c r="E48" s="49"/>
      <c r="F48" s="49"/>
      <c r="G48" s="49"/>
    </row>
    <row r="49" spans="1:7" s="50" customFormat="1" ht="21" customHeight="1" hidden="1">
      <c r="A49" s="48" t="s">
        <v>49</v>
      </c>
      <c r="C49" s="50" t="s">
        <v>50</v>
      </c>
      <c r="E49" s="51"/>
      <c r="F49" s="51"/>
      <c r="G49" s="51"/>
    </row>
    <row r="50" spans="1:7" ht="21" customHeight="1" hidden="1">
      <c r="A50" s="3"/>
      <c r="B50" s="4"/>
      <c r="C50" s="4"/>
      <c r="D50" s="4"/>
      <c r="E50" s="5"/>
      <c r="F50" s="5"/>
      <c r="G50" s="5"/>
    </row>
    <row r="51" spans="1:7" ht="15.75">
      <c r="A51" s="25" t="s">
        <v>24</v>
      </c>
      <c r="B51" s="52">
        <f aca="true" t="shared" si="2" ref="B51:G51">B17</f>
        <v>3.96</v>
      </c>
      <c r="C51" s="52">
        <f t="shared" si="2"/>
        <v>3.66</v>
      </c>
      <c r="D51" s="52">
        <f t="shared" si="2"/>
        <v>3.36</v>
      </c>
      <c r="E51" s="52">
        <f t="shared" si="2"/>
        <v>3.36</v>
      </c>
      <c r="F51" s="52">
        <f t="shared" si="2"/>
        <v>3.36</v>
      </c>
      <c r="G51" s="52">
        <f t="shared" si="2"/>
        <v>0</v>
      </c>
    </row>
    <row r="52" spans="1:7" ht="15.75">
      <c r="A52" s="25" t="s">
        <v>25</v>
      </c>
      <c r="B52" s="52">
        <f aca="true" t="shared" si="3" ref="B52:G52">B22+B21+B20+B19+B18-B53</f>
        <v>16.04</v>
      </c>
      <c r="C52" s="52">
        <f t="shared" si="3"/>
        <v>15.17</v>
      </c>
      <c r="D52" s="52">
        <f t="shared" si="3"/>
        <v>13.509999999999998</v>
      </c>
      <c r="E52" s="52">
        <f t="shared" si="3"/>
        <v>12.55</v>
      </c>
      <c r="F52" s="52">
        <f t="shared" si="3"/>
        <v>10.36</v>
      </c>
      <c r="G52" s="52">
        <f t="shared" si="3"/>
        <v>8.76</v>
      </c>
    </row>
    <row r="53" spans="1:7" ht="15.75">
      <c r="A53" s="53" t="s">
        <v>51</v>
      </c>
      <c r="B53" s="54">
        <v>1.35</v>
      </c>
      <c r="C53" s="54">
        <v>1.22</v>
      </c>
      <c r="D53" s="54">
        <v>1.13</v>
      </c>
      <c r="E53" s="54">
        <v>1.09</v>
      </c>
      <c r="F53" s="54">
        <v>0.94</v>
      </c>
      <c r="G53" s="54">
        <f>0.47</f>
        <v>0.47000000000000003</v>
      </c>
    </row>
    <row r="54" spans="1:7" s="56" customFormat="1" ht="15.75">
      <c r="A54" s="53" t="s">
        <v>30</v>
      </c>
      <c r="B54" s="55">
        <f aca="true" t="shared" si="4" ref="B54:G54">B51+B52+B53</f>
        <v>21.35</v>
      </c>
      <c r="C54" s="55">
        <f t="shared" si="4"/>
        <v>20.049999999999997</v>
      </c>
      <c r="D54" s="55">
        <f t="shared" si="4"/>
        <v>17.999999999999996</v>
      </c>
      <c r="E54" s="55">
        <f t="shared" si="4"/>
        <v>17</v>
      </c>
      <c r="F54" s="55">
        <f t="shared" si="4"/>
        <v>14.659999999999998</v>
      </c>
      <c r="G54" s="55">
        <f t="shared" si="4"/>
        <v>9.23</v>
      </c>
    </row>
    <row r="56" spans="1:7" s="58" customFormat="1" ht="15.75">
      <c r="A56" s="57" t="s">
        <v>45</v>
      </c>
      <c r="B56" s="57">
        <v>1.65</v>
      </c>
      <c r="C56" s="57">
        <v>1.65</v>
      </c>
      <c r="D56" s="57">
        <v>1.65</v>
      </c>
      <c r="E56" s="57">
        <v>1.65</v>
      </c>
      <c r="F56" s="57">
        <v>1.65</v>
      </c>
      <c r="G56" s="57">
        <v>1.65</v>
      </c>
    </row>
  </sheetData>
  <sheetProtection selectLockedCells="1" selectUnlockedCells="1"/>
  <mergeCells count="12">
    <mergeCell ref="E1:G1"/>
    <mergeCell ref="E2:G2"/>
    <mergeCell ref="E3:G3"/>
    <mergeCell ref="E4:G4"/>
    <mergeCell ref="A7:G7"/>
    <mergeCell ref="A8:G8"/>
    <mergeCell ref="A9:G9"/>
    <mergeCell ref="A10:G10"/>
    <mergeCell ref="A43:G43"/>
    <mergeCell ref="E47:G47"/>
    <mergeCell ref="E49:G49"/>
    <mergeCell ref="E50:G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9.281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9.281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